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19669\PRESUPUESTO\Trabajo 2020\INFORMES SEMESTRALES\PRIMER SEMESTRE\FINAL\"/>
    </mc:Choice>
  </mc:AlternateContent>
  <bookViews>
    <workbookView xWindow="8865" yWindow="-210" windowWidth="20730" windowHeight="13080"/>
  </bookViews>
  <sheets>
    <sheet name="VIVIENDAS ECONOMICAS" sheetId="14" r:id="rId1"/>
  </sheets>
  <definedNames>
    <definedName name="_xlnm._FilterDatabase" localSheetId="0" hidden="1">'VIVIENDAS ECONOMICAS'!$A$12:$AI$41</definedName>
    <definedName name="_xlnm.Print_Area" localSheetId="0">'VIVIENDAS ECONOMICAS'!$A$1:$AB$61</definedName>
    <definedName name="_xlnm.Print_Titles" localSheetId="0">'VIVIENDAS ECONOMICAS'!$1:$12</definedName>
  </definedNames>
  <calcPr calcId="152511"/>
</workbook>
</file>

<file path=xl/calcChain.xml><?xml version="1.0" encoding="utf-8"?>
<calcChain xmlns="http://schemas.openxmlformats.org/spreadsheetml/2006/main">
  <c r="R23" i="14" l="1"/>
  <c r="Z21" i="14"/>
  <c r="Y21" i="14"/>
  <c r="X21" i="14"/>
  <c r="W21" i="14"/>
  <c r="V21" i="14"/>
  <c r="U21" i="14"/>
  <c r="T21" i="14"/>
  <c r="S21" i="14"/>
  <c r="R21" i="14"/>
  <c r="T13" i="14"/>
  <c r="S13" i="14"/>
  <c r="R13" i="14"/>
  <c r="S15" i="14"/>
  <c r="R15" i="14"/>
  <c r="R18" i="14"/>
  <c r="Z23" i="14"/>
  <c r="Y23" i="14"/>
  <c r="X23" i="14"/>
  <c r="W23" i="14"/>
  <c r="V23" i="14"/>
  <c r="U23" i="14"/>
  <c r="T23" i="14"/>
  <c r="S23" i="14"/>
  <c r="O23" i="14"/>
  <c r="S38" i="14"/>
  <c r="R38" i="14"/>
  <c r="R41" i="14" l="1"/>
  <c r="B47" i="14"/>
  <c r="B53" i="14"/>
  <c r="B52" i="14"/>
  <c r="B46" i="14"/>
  <c r="B48" i="14"/>
  <c r="W13" i="14" l="1"/>
  <c r="B45" i="14" l="1"/>
  <c r="Z38" i="14" l="1"/>
  <c r="Y38" i="14"/>
  <c r="X38" i="14"/>
  <c r="W38" i="14"/>
  <c r="V38" i="14"/>
  <c r="U38" i="14"/>
  <c r="T38" i="14"/>
  <c r="O38" i="14"/>
  <c r="N38" i="14"/>
  <c r="M38" i="14"/>
  <c r="L38" i="14"/>
  <c r="K38" i="14"/>
  <c r="J38" i="14"/>
  <c r="G38" i="14"/>
  <c r="F38" i="14"/>
  <c r="N23" i="14"/>
  <c r="M23" i="14"/>
  <c r="L23" i="14"/>
  <c r="K23" i="14"/>
  <c r="J23" i="14"/>
  <c r="G23" i="14"/>
  <c r="F23" i="14"/>
  <c r="Z18" i="14"/>
  <c r="Y18" i="14"/>
  <c r="X18" i="14"/>
  <c r="W18" i="14"/>
  <c r="V18" i="14"/>
  <c r="U18" i="14"/>
  <c r="T18" i="14"/>
  <c r="S18" i="14"/>
  <c r="S41" i="14" s="1"/>
  <c r="O18" i="14"/>
  <c r="N18" i="14"/>
  <c r="M18" i="14"/>
  <c r="L18" i="14"/>
  <c r="K18" i="14"/>
  <c r="J18" i="14"/>
  <c r="G18" i="14"/>
  <c r="F18" i="14"/>
  <c r="Y15" i="14"/>
  <c r="X15" i="14"/>
  <c r="O15" i="14"/>
  <c r="N15" i="14"/>
  <c r="G15" i="14"/>
  <c r="Z15" i="14"/>
  <c r="W15" i="14"/>
  <c r="V15" i="14"/>
  <c r="U15" i="14"/>
  <c r="T15" i="14"/>
  <c r="M15" i="14"/>
  <c r="L15" i="14"/>
  <c r="K15" i="14"/>
  <c r="J15" i="14"/>
  <c r="F15" i="14"/>
  <c r="Z13" i="14"/>
  <c r="Y13" i="14"/>
  <c r="X13" i="14"/>
  <c r="V13" i="14"/>
  <c r="U13" i="14"/>
  <c r="O13" i="14"/>
  <c r="N13" i="14"/>
  <c r="M13" i="14"/>
  <c r="L13" i="14"/>
  <c r="K13" i="14"/>
  <c r="J13" i="14"/>
  <c r="G13" i="14"/>
  <c r="F13" i="14"/>
  <c r="W41" i="14" l="1"/>
  <c r="X41" i="14"/>
  <c r="Y41" i="14"/>
  <c r="U41" i="14"/>
  <c r="V41" i="14"/>
  <c r="Z41" i="14"/>
  <c r="T41" i="14"/>
  <c r="G41" i="14"/>
  <c r="J41" i="14"/>
  <c r="N41" i="14"/>
  <c r="B54" i="14"/>
  <c r="K41" i="14"/>
  <c r="O41" i="14"/>
  <c r="F41" i="14"/>
  <c r="L41" i="14"/>
  <c r="M41" i="14"/>
  <c r="B49" i="14" l="1"/>
</calcChain>
</file>

<file path=xl/sharedStrings.xml><?xml version="1.0" encoding="utf-8"?>
<sst xmlns="http://schemas.openxmlformats.org/spreadsheetml/2006/main" count="227" uniqueCount="113">
  <si>
    <t>014/12</t>
  </si>
  <si>
    <t>MULTIOBRA S.R.L.</t>
  </si>
  <si>
    <t>017/12</t>
  </si>
  <si>
    <t>019/11</t>
  </si>
  <si>
    <t>CONSORCIO PC</t>
  </si>
  <si>
    <t>003/11</t>
  </si>
  <si>
    <t>RESCINDIDA</t>
  </si>
  <si>
    <t>013/12</t>
  </si>
  <si>
    <t>LLAMADO</t>
  </si>
  <si>
    <t>Dirección de Planificación y Presupuesto</t>
  </si>
  <si>
    <t>009/14</t>
  </si>
  <si>
    <t xml:space="preserve"> 007/16</t>
  </si>
  <si>
    <t>YATYTA SA</t>
  </si>
  <si>
    <t>AGROMAQ INSUMOS Y MAQUINAS</t>
  </si>
  <si>
    <t>CONSTRUCTORA TECNICA PARAGUAYA S.R.L. - COTEP S.R.L.</t>
  </si>
  <si>
    <t>M &amp; M CONSTRUCCIONES</t>
  </si>
  <si>
    <t>ING. JULIO ANTONIO GALIANO MORAN</t>
  </si>
  <si>
    <t>CONSTRUCTORA LA FORTALEZA</t>
  </si>
  <si>
    <t>CIVIALPAR INGENIERIA</t>
  </si>
  <si>
    <t>TERM 2016</t>
  </si>
  <si>
    <t>EE /AI 2017</t>
  </si>
  <si>
    <t xml:space="preserve"> </t>
  </si>
  <si>
    <t xml:space="preserve">2 - SAN PEDRO </t>
  </si>
  <si>
    <t>4 -GUAIRÁ</t>
  </si>
  <si>
    <t>5 - CAAGUAZÚ</t>
  </si>
  <si>
    <t>11 - CENTRAL</t>
  </si>
  <si>
    <t>12 - ÑEEMBUCÚ</t>
  </si>
  <si>
    <t>EN EJECUCIÓN</t>
  </si>
  <si>
    <t>TOTAL</t>
  </si>
  <si>
    <t>PARALIZADA</t>
  </si>
  <si>
    <t>CANT. VIVIENDAS</t>
  </si>
  <si>
    <t>% DE AVANCE DE OBRAS 2016</t>
  </si>
  <si>
    <t>ESTADO DE LA OBRA 2016</t>
  </si>
  <si>
    <t>A INICIAR</t>
  </si>
  <si>
    <t>META 2017</t>
  </si>
  <si>
    <t>% DE AVANCE DE OBRAS  31/12/207</t>
  </si>
  <si>
    <t>ESTADO DE LA OBRA AL         31 /12/2017</t>
  </si>
  <si>
    <t>SIAF INICIAL</t>
  </si>
  <si>
    <t>SAN PEDRO DEL YCUAMANDIYÚ</t>
  </si>
  <si>
    <t>ITURBE</t>
  </si>
  <si>
    <t>MAURICIO JOSÉ TROCHE</t>
  </si>
  <si>
    <t>CORONEL OVIEDO</t>
  </si>
  <si>
    <t>LIMPIO</t>
  </si>
  <si>
    <t>LUQUE</t>
  </si>
  <si>
    <t>CAPIATÁ</t>
  </si>
  <si>
    <t>ITÁ</t>
  </si>
  <si>
    <t>MARIANO ROQUE ALONSO</t>
  </si>
  <si>
    <t>PILAR</t>
  </si>
  <si>
    <t>ALBERDI</t>
  </si>
  <si>
    <t>CULMINADA</t>
  </si>
  <si>
    <t>NO INICIADO</t>
  </si>
  <si>
    <t>Misión: Somos la institución Pública responsable de establecer, regir e implementar la política habitacional del país con énfasis en los sectores de escasos recursos.</t>
  </si>
  <si>
    <t>…………………………………………………………….</t>
  </si>
  <si>
    <t>DIRECTOR/A GENERAL</t>
  </si>
  <si>
    <t>RESPONSABLE DEL CONTROL DE DATOS</t>
  </si>
  <si>
    <t>RESPONSABLE  CARGA DE DATOS</t>
  </si>
  <si>
    <t>RESPONSABLE  DEL CONTROL DE DATOS</t>
  </si>
  <si>
    <t>META SIAF A INCLUIR AÑOS FUTUROS</t>
  </si>
  <si>
    <t>NOMBRE DEL PROYECTO</t>
  </si>
  <si>
    <t>CALLE HOVY 2 (CNEL OVIEDO)</t>
  </si>
  <si>
    <t xml:space="preserve">3 BLOQUES DE 8 DEPARTAMENTOS - CNEL OVIEDO                                                                                                                                          </t>
  </si>
  <si>
    <t xml:space="preserve">BLOQUE 2 DE 8 DEPARTAMENTOS - LIMPIO   </t>
  </si>
  <si>
    <t xml:space="preserve">3 BLOQUES DE 8 DEPARTAMENTOS - LUQUE  </t>
  </si>
  <si>
    <t xml:space="preserve">
2 BLOQUES DE 12 DEPARTAMENTOS - CAPIATÁ
</t>
  </si>
  <si>
    <t xml:space="preserve">BARRIO PORTOFINO - M.R. ALONSO                                                                                                                                                      </t>
  </si>
  <si>
    <t xml:space="preserve">BARRIO VILLA ROSA MARÍA - RINCÓN DEL PEÑÓN - LIMPIO  </t>
  </si>
  <si>
    <t>Firmas</t>
  </si>
  <si>
    <t>VIVIENDAS</t>
  </si>
  <si>
    <t>% DE AVANCE DE OBRAS  30/06/2020</t>
  </si>
  <si>
    <t>ESTADO DE LA OBRA AL                                   30/06/2020</t>
  </si>
  <si>
    <t>A LICITAR</t>
  </si>
  <si>
    <t>DISTRITO</t>
  </si>
  <si>
    <t>REFUERZO Y SANEAMIENTO ESTRUCTURAL DE LAS TRES TORRES DEL COMPLEJO HABITACIONAL M.R.A.</t>
  </si>
  <si>
    <t>VERA VIERCI ROBERTO ELISEO</t>
  </si>
  <si>
    <t>006/18</t>
  </si>
  <si>
    <t>TERM. DE 14 DEPARTAMENTOS -EDIF. CELSA SPERATTI - LUQUE</t>
  </si>
  <si>
    <t>ARQ. HUGO A. SANABRIA CANTERO</t>
  </si>
  <si>
    <t>CONSORCIO DEFENSORES DEL CHACO</t>
  </si>
  <si>
    <t>CONST. DE INFRAESTRUCTURA Y EQUIPAMIENTO DEL BARRIO DEFENSORES DEL CHACO - CONJUNTO HABITACIONAL MARIANO ROQUE ALONSO</t>
  </si>
  <si>
    <t>001/19</t>
  </si>
  <si>
    <t xml:space="preserve">LUQUE    </t>
  </si>
  <si>
    <t xml:space="preserve">BLOQUE DE 12 DEPARTAMENTOS EN YKA'A - LUQUE                                                                                                                                         </t>
  </si>
  <si>
    <t xml:space="preserve">BLOQUE DE 12 DEPARTAMENTOS EN CAÑADA GARAY - LUQUE                                                                                                                                  </t>
  </si>
  <si>
    <t xml:space="preserve">BLOQUE DE 9 DEPARTAMENTOS EN MAKA'I - LUQUE                                                                                                                                      </t>
  </si>
  <si>
    <t xml:space="preserve">RESUMEN META 2020 SIAF INICIAL  </t>
  </si>
  <si>
    <t>RESUMEN META 2020 SIAF A INCLUIR AÑOS FUTUROS</t>
  </si>
  <si>
    <t>NOMBRE DE LA EMPRESA</t>
  </si>
  <si>
    <t>DEPARTAMENTO</t>
  </si>
  <si>
    <t xml:space="preserve">BLOQUE 1 DE 8 DEPARTAMENTOS - LIMPIO       
</t>
  </si>
  <si>
    <t>LM CONSTRUCCIONES</t>
  </si>
  <si>
    <t>TROCHE</t>
  </si>
  <si>
    <t>Resolución de Rescisión de Contrato N° 595 de fecha 26/04/2012.</t>
  </si>
  <si>
    <t>C3 INGENIERIA S.A.</t>
  </si>
  <si>
    <t>ITA CAAGUAZÚ II - ITA</t>
  </si>
  <si>
    <t>Resolucion de Rescisión  de Contrato N° 1951 de fecha 13 de agosto del 2018.</t>
  </si>
  <si>
    <t>ING. ENRIQUE PARISI</t>
  </si>
  <si>
    <t xml:space="preserve">DUPLEX - B° PORTOFINO - M.R. ALONSO 
</t>
  </si>
  <si>
    <t>014/11</t>
  </si>
  <si>
    <t>Resolución de Rescisión de Contrato N°1385 de fecha 30 de julio del 2014.</t>
  </si>
  <si>
    <t>Resolución de Rescisión de Contrato N° 1384 de fecha 30 de abril del 2014.</t>
  </si>
  <si>
    <t xml:space="preserve">PILAR       </t>
  </si>
  <si>
    <t>TECNOSUR INGENIERIA SRL</t>
  </si>
  <si>
    <t>OBSERVACIÓN</t>
  </si>
  <si>
    <t>Resolución de Rescisión  de Contrato N° 1383 de fecha 30 de julio del 2014.
Según informe de cuenta final de fecha 30/10/17 presentado por la Arq. Diana Lamas el avance de obra es de 37%.</t>
  </si>
  <si>
    <t>META SIAFMODIFICADA</t>
  </si>
  <si>
    <t>FUE MODIFICADO EL PROYECTO Y SE ENCUENTRA EN LICITACION</t>
  </si>
  <si>
    <t>AÑOS</t>
  </si>
  <si>
    <t xml:space="preserve">ACTIVIDAD : 1 CONSTRUCCIÓN DE VIVIENDAS ECONOMICAS </t>
  </si>
  <si>
    <t>META SIAf INICIAL</t>
  </si>
  <si>
    <t>10 - ALTO PARANÁ</t>
  </si>
  <si>
    <t>TERMINACION DE VIVIENDAS</t>
  </si>
  <si>
    <t>EL PROGRESO</t>
  </si>
  <si>
    <t>10- ALTO PARANÁ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</si>
</sst>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Calibri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u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gradientFill degree="90">
        <stop position="0">
          <color theme="8" tint="-0.25098422193060094"/>
        </stop>
        <stop position="1">
          <color theme="8" tint="-0.25098422193060094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2" applyFont="1" applyFill="1" applyBorder="1"/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0" borderId="0" xfId="0" applyFont="1"/>
    <xf numFmtId="0" fontId="4" fillId="0" borderId="0" xfId="0" applyFont="1" applyFill="1"/>
    <xf numFmtId="1" fontId="6" fillId="3" borderId="1" xfId="2" applyNumberFormat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vertical="center" wrapText="1"/>
    </xf>
    <xf numFmtId="10" fontId="6" fillId="3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 wrapText="1"/>
    </xf>
    <xf numFmtId="3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3" fontId="6" fillId="3" borderId="4" xfId="0" applyNumberFormat="1" applyFont="1" applyFill="1" applyBorder="1" applyAlignment="1">
      <alignment horizontal="center"/>
    </xf>
    <xf numFmtId="0" fontId="9" fillId="3" borderId="4" xfId="0" applyFont="1" applyFill="1" applyBorder="1"/>
    <xf numFmtId="3" fontId="6" fillId="3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6" fillId="3" borderId="1" xfId="2" applyFont="1" applyFill="1" applyBorder="1" applyAlignment="1">
      <alignment horizontal="center" vertical="center" textRotation="90" wrapText="1"/>
    </xf>
    <xf numFmtId="0" fontId="9" fillId="3" borderId="1" xfId="2" applyFont="1" applyFill="1" applyBorder="1" applyAlignment="1">
      <alignment horizontal="left"/>
    </xf>
    <xf numFmtId="0" fontId="9" fillId="3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7" fillId="0" borderId="1" xfId="2" applyFont="1" applyBorder="1"/>
    <xf numFmtId="3" fontId="7" fillId="0" borderId="1" xfId="2" applyNumberFormat="1" applyFont="1" applyFill="1" applyBorder="1"/>
    <xf numFmtId="3" fontId="7" fillId="0" borderId="0" xfId="2" applyNumberFormat="1" applyFont="1" applyFill="1" applyBorder="1"/>
    <xf numFmtId="1" fontId="7" fillId="0" borderId="1" xfId="2" applyNumberFormat="1" applyFont="1" applyFill="1" applyBorder="1"/>
    <xf numFmtId="1" fontId="7" fillId="0" borderId="0" xfId="2" applyNumberFormat="1" applyFont="1" applyFill="1" applyBorder="1"/>
    <xf numFmtId="0" fontId="9" fillId="3" borderId="1" xfId="2" applyFont="1" applyFill="1" applyBorder="1"/>
    <xf numFmtId="3" fontId="9" fillId="3" borderId="1" xfId="2" applyNumberFormat="1" applyFont="1" applyFill="1" applyBorder="1"/>
    <xf numFmtId="3" fontId="9" fillId="0" borderId="0" xfId="2" applyNumberFormat="1" applyFont="1" applyFill="1" applyBorder="1"/>
    <xf numFmtId="0" fontId="7" fillId="0" borderId="5" xfId="2" applyFont="1" applyFill="1" applyBorder="1"/>
    <xf numFmtId="0" fontId="7" fillId="0" borderId="0" xfId="2" applyFont="1" applyFill="1" applyBorder="1"/>
    <xf numFmtId="0" fontId="11" fillId="0" borderId="0" xfId="0" applyFont="1"/>
    <xf numFmtId="1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center" vertical="top"/>
    </xf>
    <xf numFmtId="0" fontId="6" fillId="3" borderId="9" xfId="2" applyFont="1" applyFill="1" applyBorder="1" applyAlignment="1">
      <alignment horizontal="center" vertical="center" textRotation="90" wrapText="1"/>
    </xf>
    <xf numFmtId="1" fontId="6" fillId="3" borderId="9" xfId="2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0" fontId="6" fillId="3" borderId="1" xfId="2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11" fillId="0" borderId="0" xfId="0" applyFont="1" applyFill="1"/>
    <xf numFmtId="0" fontId="0" fillId="0" borderId="9" xfId="0" applyBorder="1"/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/>
    </xf>
    <xf numFmtId="1" fontId="15" fillId="3" borderId="9" xfId="2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wrapText="1"/>
    </xf>
    <xf numFmtId="0" fontId="6" fillId="3" borderId="1" xfId="2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9">
    <cellStyle name="Millares 2" xfId="1"/>
    <cellStyle name="Millares 3" xfId="4"/>
    <cellStyle name="Millares 4" xfId="5"/>
    <cellStyle name="Normal" xfId="0" builtinId="0"/>
    <cellStyle name="Normal 2" xfId="2"/>
    <cellStyle name="Normal 2 2" xfId="6"/>
    <cellStyle name="Normal 3" xfId="7"/>
    <cellStyle name="PORCENTAJE" xfId="8"/>
    <cellStyle name="Porcentual 2" xfId="3"/>
  </cellStyles>
  <dxfs count="31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3" tint="0.79998168889431442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398369</xdr:colOff>
      <xdr:row>0</xdr:row>
      <xdr:rowOff>174812</xdr:rowOff>
    </xdr:from>
    <xdr:to>
      <xdr:col>25</xdr:col>
      <xdr:colOff>554718</xdr:colOff>
      <xdr:row>0</xdr:row>
      <xdr:rowOff>179979</xdr:rowOff>
    </xdr:to>
    <xdr:pic>
      <xdr:nvPicPr>
        <xdr:cNvPr id="2" name="Imagen 5" descr="muvh_gobierno_slogan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9" r="26225"/>
        <a:stretch>
          <a:fillRect/>
        </a:stretch>
      </xdr:blipFill>
      <xdr:spPr bwMode="auto">
        <a:xfrm>
          <a:off x="9990044" y="174812"/>
          <a:ext cx="1894661" cy="51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55681</xdr:colOff>
      <xdr:row>0</xdr:row>
      <xdr:rowOff>104968</xdr:rowOff>
    </xdr:from>
    <xdr:to>
      <xdr:col>2</xdr:col>
      <xdr:colOff>976312</xdr:colOff>
      <xdr:row>4</xdr:row>
      <xdr:rowOff>404812</xdr:rowOff>
    </xdr:to>
    <xdr:pic>
      <xdr:nvPicPr>
        <xdr:cNvPr id="3" name="Imagen 5" descr="muvh_gobierno_slogan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167"/>
        <a:stretch>
          <a:fillRect/>
        </a:stretch>
      </xdr:blipFill>
      <xdr:spPr bwMode="auto">
        <a:xfrm>
          <a:off x="55681" y="104968"/>
          <a:ext cx="3587631" cy="10618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1729654</xdr:colOff>
      <xdr:row>1</xdr:row>
      <xdr:rowOff>159111</xdr:rowOff>
    </xdr:from>
    <xdr:to>
      <xdr:col>6</xdr:col>
      <xdr:colOff>214312</xdr:colOff>
      <xdr:row>4</xdr:row>
      <xdr:rowOff>559594</xdr:rowOff>
    </xdr:to>
    <xdr:pic>
      <xdr:nvPicPr>
        <xdr:cNvPr id="4" name="Imagen 5" descr="muvh_gobierno_slogan-0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71" r="23551"/>
        <a:stretch>
          <a:fillRect/>
        </a:stretch>
      </xdr:blipFill>
      <xdr:spPr bwMode="auto">
        <a:xfrm>
          <a:off x="7087467" y="349611"/>
          <a:ext cx="2485158" cy="9719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501147</xdr:colOff>
      <xdr:row>1</xdr:row>
      <xdr:rowOff>116779</xdr:rowOff>
    </xdr:from>
    <xdr:to>
      <xdr:col>27</xdr:col>
      <xdr:colOff>345282</xdr:colOff>
      <xdr:row>4</xdr:row>
      <xdr:rowOff>678656</xdr:rowOff>
    </xdr:to>
    <xdr:pic>
      <xdr:nvPicPr>
        <xdr:cNvPr id="5" name="Imagen 5" descr="muvh_gobierno_slogan-0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899"/>
        <a:stretch>
          <a:fillRect/>
        </a:stretch>
      </xdr:blipFill>
      <xdr:spPr bwMode="auto">
        <a:xfrm>
          <a:off x="13776616" y="307279"/>
          <a:ext cx="2261104" cy="1133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abSelected="1" topLeftCell="A16" zoomScale="80" zoomScaleNormal="80" workbookViewId="0">
      <selection activeCell="A23" sqref="A23"/>
    </sheetView>
  </sheetViews>
  <sheetFormatPr baseColWidth="10" defaultRowHeight="15" x14ac:dyDescent="0.25"/>
  <cols>
    <col min="1" max="1" width="20.28515625" style="1" customWidth="1"/>
    <col min="2" max="2" width="19.5703125" style="1" customWidth="1"/>
    <col min="3" max="3" width="40.42578125" style="1" customWidth="1"/>
    <col min="4" max="4" width="39.42578125" style="1" customWidth="1"/>
    <col min="5" max="5" width="12.85546875" style="1" customWidth="1"/>
    <col min="6" max="7" width="7.7109375" style="1" customWidth="1"/>
    <col min="8" max="8" width="10.7109375" style="1" customWidth="1"/>
    <col min="9" max="10" width="13.7109375" style="1" customWidth="1"/>
    <col min="11" max="14" width="11" style="1" customWidth="1"/>
    <col min="15" max="15" width="10" style="1" customWidth="1"/>
    <col min="16" max="16" width="11.42578125" style="1" customWidth="1"/>
    <col min="17" max="18" width="13.85546875" style="1" customWidth="1"/>
    <col min="19" max="19" width="13" style="2" customWidth="1"/>
    <col min="20" max="21" width="12.7109375" style="1" customWidth="1"/>
    <col min="22" max="22" width="8.5703125" style="5" customWidth="1"/>
    <col min="23" max="25" width="10.5703125" style="1" customWidth="1"/>
    <col min="26" max="26" width="11" style="1" customWidth="1"/>
    <col min="27" max="27" width="14.7109375" style="1" customWidth="1"/>
    <col min="28" max="28" width="16.7109375" style="1" customWidth="1"/>
    <col min="29" max="29" width="40.28515625" customWidth="1"/>
    <col min="30" max="30" width="11.42578125" customWidth="1"/>
  </cols>
  <sheetData>
    <row r="1" spans="1:35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35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35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35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</row>
    <row r="5" spans="1:35" ht="63" customHeigh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spans="1:35" x14ac:dyDescent="0.25">
      <c r="A6" s="105" t="s">
        <v>51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7"/>
      <c r="AD6" s="7"/>
      <c r="AE6" s="7"/>
      <c r="AF6" s="7"/>
      <c r="AG6" s="7"/>
      <c r="AH6" s="7"/>
      <c r="AI6" s="7"/>
    </row>
    <row r="7" spans="1:3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4"/>
      <c r="W7" s="6"/>
      <c r="X7" s="6"/>
      <c r="Y7" s="6"/>
      <c r="Z7" s="6"/>
      <c r="AA7" s="6"/>
      <c r="AB7" s="6"/>
    </row>
    <row r="8" spans="1:35" x14ac:dyDescent="0.25">
      <c r="A8" s="106" t="s">
        <v>9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</row>
    <row r="9" spans="1:35" ht="15.75" thickBot="1" x14ac:dyDescent="0.3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35" ht="29.25" customHeight="1" x14ac:dyDescent="0.25">
      <c r="A10" s="99" t="s">
        <v>107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</row>
    <row r="11" spans="1:35" ht="15" customHeight="1" x14ac:dyDescent="0.25">
      <c r="A11" s="109" t="s">
        <v>87</v>
      </c>
      <c r="B11" s="102" t="s">
        <v>71</v>
      </c>
      <c r="C11" s="110" t="s">
        <v>58</v>
      </c>
      <c r="D11" s="110" t="s">
        <v>86</v>
      </c>
      <c r="E11" s="102" t="s">
        <v>8</v>
      </c>
      <c r="F11" s="102" t="s">
        <v>30</v>
      </c>
      <c r="G11" s="102"/>
      <c r="H11" s="102" t="s">
        <v>31</v>
      </c>
      <c r="I11" s="102" t="s">
        <v>32</v>
      </c>
      <c r="J11" s="108" t="s">
        <v>34</v>
      </c>
      <c r="K11" s="108"/>
      <c r="L11" s="108"/>
      <c r="M11" s="108"/>
      <c r="N11" s="108"/>
      <c r="O11" s="108"/>
      <c r="P11" s="102" t="s">
        <v>35</v>
      </c>
      <c r="Q11" s="102" t="s">
        <v>36</v>
      </c>
      <c r="R11" s="98"/>
      <c r="S11" s="102" t="s">
        <v>67</v>
      </c>
      <c r="T11" s="102"/>
      <c r="U11" s="102"/>
      <c r="V11" s="102"/>
      <c r="W11" s="102"/>
      <c r="X11" s="102"/>
      <c r="Y11" s="102"/>
      <c r="Z11" s="102"/>
      <c r="AA11" s="102"/>
      <c r="AB11" s="102"/>
      <c r="AC11" s="103"/>
    </row>
    <row r="12" spans="1:35" ht="102" customHeight="1" x14ac:dyDescent="0.25">
      <c r="A12" s="109"/>
      <c r="B12" s="102"/>
      <c r="C12" s="110"/>
      <c r="D12" s="110"/>
      <c r="E12" s="102"/>
      <c r="F12" s="10" t="s">
        <v>19</v>
      </c>
      <c r="G12" s="10" t="s">
        <v>20</v>
      </c>
      <c r="H12" s="102"/>
      <c r="I12" s="102"/>
      <c r="J12" s="78" t="s">
        <v>37</v>
      </c>
      <c r="K12" s="78" t="s">
        <v>33</v>
      </c>
      <c r="L12" s="78" t="s">
        <v>27</v>
      </c>
      <c r="M12" s="78" t="s">
        <v>49</v>
      </c>
      <c r="N12" s="78" t="s">
        <v>29</v>
      </c>
      <c r="O12" s="78" t="s">
        <v>6</v>
      </c>
      <c r="P12" s="102"/>
      <c r="Q12" s="102"/>
      <c r="R12" s="44" t="s">
        <v>108</v>
      </c>
      <c r="S12" s="44" t="s">
        <v>104</v>
      </c>
      <c r="T12" s="44" t="s">
        <v>57</v>
      </c>
      <c r="U12" s="44" t="s">
        <v>33</v>
      </c>
      <c r="V12" s="44" t="s">
        <v>27</v>
      </c>
      <c r="W12" s="44" t="s">
        <v>49</v>
      </c>
      <c r="X12" s="44" t="s">
        <v>29</v>
      </c>
      <c r="Y12" s="44" t="s">
        <v>6</v>
      </c>
      <c r="Z12" s="44" t="s">
        <v>70</v>
      </c>
      <c r="AA12" s="44" t="s">
        <v>68</v>
      </c>
      <c r="AB12" s="44" t="s">
        <v>69</v>
      </c>
      <c r="AC12" s="71" t="s">
        <v>102</v>
      </c>
      <c r="AD12" s="44" t="s">
        <v>106</v>
      </c>
    </row>
    <row r="13" spans="1:35" ht="18.75" customHeight="1" thickBot="1" x14ac:dyDescent="0.3">
      <c r="A13" s="11" t="s">
        <v>22</v>
      </c>
      <c r="B13" s="78"/>
      <c r="C13" s="78"/>
      <c r="D13" s="78"/>
      <c r="E13" s="78"/>
      <c r="F13" s="78">
        <f>SUM(F14)</f>
        <v>0</v>
      </c>
      <c r="G13" s="78">
        <f>SUM(G14)</f>
        <v>60</v>
      </c>
      <c r="H13" s="12"/>
      <c r="I13" s="10"/>
      <c r="J13" s="10">
        <f t="shared" ref="J13:O13" si="0">SUM(J14:J14)</f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44</v>
      </c>
      <c r="O13" s="10">
        <f t="shared" si="0"/>
        <v>0</v>
      </c>
      <c r="P13" s="12"/>
      <c r="Q13" s="10"/>
      <c r="R13" s="10">
        <f t="shared" ref="R13:T13" si="1">SUM(R14:R14)</f>
        <v>0</v>
      </c>
      <c r="S13" s="10">
        <f t="shared" si="1"/>
        <v>0</v>
      </c>
      <c r="T13" s="10">
        <f t="shared" si="1"/>
        <v>44</v>
      </c>
      <c r="U13" s="10">
        <f>SUM(U14)</f>
        <v>0</v>
      </c>
      <c r="V13" s="10">
        <f>SUM(V14:V14)</f>
        <v>0</v>
      </c>
      <c r="W13" s="10">
        <f>SUM(W14)</f>
        <v>0</v>
      </c>
      <c r="X13" s="10">
        <f>SUM(X14:X14)</f>
        <v>44</v>
      </c>
      <c r="Y13" s="10">
        <f>SUM(Y14:Y14)</f>
        <v>0</v>
      </c>
      <c r="Z13" s="10">
        <f>SUM(Z14:Z14)</f>
        <v>0</v>
      </c>
      <c r="AA13" s="12"/>
      <c r="AB13" s="10"/>
      <c r="AC13" s="72"/>
      <c r="AD13" s="77">
        <v>2020</v>
      </c>
    </row>
    <row r="14" spans="1:35" ht="24.75" customHeight="1" x14ac:dyDescent="0.25">
      <c r="A14" s="73" t="s">
        <v>22</v>
      </c>
      <c r="B14" s="13" t="s">
        <v>38</v>
      </c>
      <c r="C14" s="13" t="s">
        <v>38</v>
      </c>
      <c r="D14" s="74" t="s">
        <v>18</v>
      </c>
      <c r="E14" s="14" t="s">
        <v>3</v>
      </c>
      <c r="F14" s="15"/>
      <c r="G14" s="15">
        <v>60</v>
      </c>
      <c r="H14" s="16">
        <v>0.16</v>
      </c>
      <c r="I14" s="17" t="s">
        <v>6</v>
      </c>
      <c r="J14" s="17"/>
      <c r="K14" s="15"/>
      <c r="L14" s="15"/>
      <c r="M14" s="15"/>
      <c r="N14" s="15">
        <v>44</v>
      </c>
      <c r="O14" s="15"/>
      <c r="P14" s="16">
        <v>0</v>
      </c>
      <c r="Q14" s="17" t="s">
        <v>29</v>
      </c>
      <c r="R14" s="15"/>
      <c r="S14" s="15"/>
      <c r="T14" s="15">
        <v>44</v>
      </c>
      <c r="U14" s="15"/>
      <c r="V14" s="18"/>
      <c r="W14" s="15"/>
      <c r="X14" s="15">
        <v>44</v>
      </c>
      <c r="Y14" s="15"/>
      <c r="Z14" s="15"/>
      <c r="AA14" s="16">
        <v>0</v>
      </c>
      <c r="AB14" s="15" t="s">
        <v>29</v>
      </c>
      <c r="AC14" s="87"/>
      <c r="AD14" s="15">
        <v>2020</v>
      </c>
    </row>
    <row r="15" spans="1:35" ht="18.75" customHeight="1" thickBot="1" x14ac:dyDescent="0.3">
      <c r="A15" s="19" t="s">
        <v>23</v>
      </c>
      <c r="B15" s="20"/>
      <c r="C15" s="20"/>
      <c r="D15" s="20"/>
      <c r="E15" s="78"/>
      <c r="F15" s="21">
        <f>SUM(F16:F17)</f>
        <v>0</v>
      </c>
      <c r="G15" s="21">
        <f>SUM(G16:G17)</f>
        <v>100</v>
      </c>
      <c r="H15" s="12"/>
      <c r="I15" s="22"/>
      <c r="J15" s="10">
        <f t="shared" ref="J15:O15" si="2">SUM(J16:J17)</f>
        <v>0</v>
      </c>
      <c r="K15" s="10">
        <f t="shared" si="2"/>
        <v>0</v>
      </c>
      <c r="L15" s="10">
        <f t="shared" si="2"/>
        <v>0</v>
      </c>
      <c r="M15" s="10">
        <f t="shared" si="2"/>
        <v>0</v>
      </c>
      <c r="N15" s="10">
        <f t="shared" si="2"/>
        <v>50</v>
      </c>
      <c r="O15" s="10">
        <f t="shared" si="2"/>
        <v>50</v>
      </c>
      <c r="P15" s="12"/>
      <c r="Q15" s="22"/>
      <c r="R15" s="10">
        <f t="shared" ref="R15:S15" si="3">SUM(R16:R17)</f>
        <v>0</v>
      </c>
      <c r="S15" s="10">
        <f t="shared" si="3"/>
        <v>0</v>
      </c>
      <c r="T15" s="10">
        <f t="shared" ref="S15:Z15" si="4">SUM(T16:T17)</f>
        <v>100</v>
      </c>
      <c r="U15" s="10">
        <f t="shared" si="4"/>
        <v>0</v>
      </c>
      <c r="V15" s="10">
        <f t="shared" si="4"/>
        <v>0</v>
      </c>
      <c r="W15" s="10">
        <f t="shared" si="4"/>
        <v>0</v>
      </c>
      <c r="X15" s="10">
        <f t="shared" si="4"/>
        <v>50</v>
      </c>
      <c r="Y15" s="10">
        <f t="shared" si="4"/>
        <v>50</v>
      </c>
      <c r="Z15" s="10">
        <f t="shared" si="4"/>
        <v>0</v>
      </c>
      <c r="AA15" s="12"/>
      <c r="AB15" s="10"/>
      <c r="AC15" s="92"/>
      <c r="AD15" s="77">
        <v>2020</v>
      </c>
    </row>
    <row r="16" spans="1:35" ht="24.75" customHeight="1" x14ac:dyDescent="0.25">
      <c r="A16" s="73" t="s">
        <v>23</v>
      </c>
      <c r="B16" s="24" t="s">
        <v>39</v>
      </c>
      <c r="C16" s="24" t="s">
        <v>39</v>
      </c>
      <c r="D16" s="17" t="s">
        <v>13</v>
      </c>
      <c r="E16" s="14" t="s">
        <v>5</v>
      </c>
      <c r="F16" s="15"/>
      <c r="G16" s="15">
        <v>50</v>
      </c>
      <c r="H16" s="16">
        <v>0.88809997558593745</v>
      </c>
      <c r="I16" s="17" t="s">
        <v>29</v>
      </c>
      <c r="J16" s="17"/>
      <c r="K16" s="15"/>
      <c r="L16" s="15"/>
      <c r="M16" s="15"/>
      <c r="N16" s="15">
        <v>50</v>
      </c>
      <c r="O16" s="15"/>
      <c r="P16" s="16">
        <v>0.88809997558593745</v>
      </c>
      <c r="Q16" s="17" t="s">
        <v>29</v>
      </c>
      <c r="R16" s="15"/>
      <c r="S16" s="15"/>
      <c r="T16" s="15">
        <v>50</v>
      </c>
      <c r="U16" s="15"/>
      <c r="V16" s="15"/>
      <c r="W16" s="15"/>
      <c r="X16" s="15">
        <v>50</v>
      </c>
      <c r="Y16" s="15"/>
      <c r="Z16" s="15"/>
      <c r="AA16" s="25">
        <v>0.88809997558593745</v>
      </c>
      <c r="AB16" s="15" t="s">
        <v>29</v>
      </c>
      <c r="AC16" s="93"/>
      <c r="AD16" s="15">
        <v>2020</v>
      </c>
    </row>
    <row r="17" spans="1:30" ht="77.25" customHeight="1" x14ac:dyDescent="0.25">
      <c r="A17" s="73" t="s">
        <v>23</v>
      </c>
      <c r="B17" s="24" t="s">
        <v>40</v>
      </c>
      <c r="C17" s="24" t="s">
        <v>90</v>
      </c>
      <c r="D17" s="75" t="s">
        <v>89</v>
      </c>
      <c r="E17" s="14" t="s">
        <v>5</v>
      </c>
      <c r="F17" s="15"/>
      <c r="G17" s="15">
        <v>50</v>
      </c>
      <c r="H17" s="16">
        <v>0.20440000534057617</v>
      </c>
      <c r="I17" s="17" t="s">
        <v>6</v>
      </c>
      <c r="J17" s="17"/>
      <c r="K17" s="15"/>
      <c r="L17" s="15"/>
      <c r="M17" s="15"/>
      <c r="N17" s="15"/>
      <c r="O17" s="15">
        <v>50</v>
      </c>
      <c r="P17" s="16">
        <v>0.20440000534057617</v>
      </c>
      <c r="Q17" s="17" t="s">
        <v>6</v>
      </c>
      <c r="R17" s="15"/>
      <c r="S17" s="15"/>
      <c r="T17" s="15">
        <v>50</v>
      </c>
      <c r="U17" s="15"/>
      <c r="V17" s="15"/>
      <c r="W17" s="15"/>
      <c r="X17" s="15"/>
      <c r="Y17" s="15">
        <v>50</v>
      </c>
      <c r="Z17" s="15"/>
      <c r="AA17" s="25">
        <v>0.20440000534057617</v>
      </c>
      <c r="AB17" s="15" t="s">
        <v>6</v>
      </c>
      <c r="AC17" s="88" t="s">
        <v>91</v>
      </c>
      <c r="AD17" s="15">
        <v>2020</v>
      </c>
    </row>
    <row r="18" spans="1:30" ht="18.75" customHeight="1" thickBot="1" x14ac:dyDescent="0.3">
      <c r="A18" s="19" t="s">
        <v>24</v>
      </c>
      <c r="B18" s="20"/>
      <c r="C18" s="20"/>
      <c r="D18" s="20"/>
      <c r="E18" s="78"/>
      <c r="F18" s="21">
        <f>SUM(F19:F20)</f>
        <v>0</v>
      </c>
      <c r="G18" s="21">
        <f>SUM(G19:G20)</f>
        <v>84</v>
      </c>
      <c r="H18" s="12"/>
      <c r="I18" s="22"/>
      <c r="J18" s="10">
        <f t="shared" ref="J18:O18" si="5">SUM(J19:J20)</f>
        <v>0</v>
      </c>
      <c r="K18" s="10">
        <f t="shared" si="5"/>
        <v>0</v>
      </c>
      <c r="L18" s="10">
        <f t="shared" si="5"/>
        <v>0</v>
      </c>
      <c r="M18" s="10">
        <f>SUM(M19:M20)</f>
        <v>0</v>
      </c>
      <c r="N18" s="10">
        <f t="shared" si="5"/>
        <v>84</v>
      </c>
      <c r="O18" s="10">
        <f t="shared" si="5"/>
        <v>0</v>
      </c>
      <c r="P18" s="12"/>
      <c r="Q18" s="22"/>
      <c r="R18" s="10">
        <f t="shared" ref="R18" si="6">SUM(R19:R20)</f>
        <v>24</v>
      </c>
      <c r="S18" s="10">
        <f t="shared" ref="S18:V18" si="7">SUM(S19:S20)</f>
        <v>24</v>
      </c>
      <c r="T18" s="10">
        <f t="shared" si="7"/>
        <v>60</v>
      </c>
      <c r="U18" s="10">
        <f>SUM(U19:U20)</f>
        <v>0</v>
      </c>
      <c r="V18" s="10">
        <f t="shared" si="7"/>
        <v>0</v>
      </c>
      <c r="W18" s="10">
        <f>SUM(W19:W20)</f>
        <v>0</v>
      </c>
      <c r="X18" s="10">
        <f t="shared" ref="X18:Z18" si="8">SUM(X19:X20)</f>
        <v>84</v>
      </c>
      <c r="Y18" s="10">
        <f t="shared" si="8"/>
        <v>0</v>
      </c>
      <c r="Z18" s="10">
        <f t="shared" si="8"/>
        <v>0</v>
      </c>
      <c r="AA18" s="12"/>
      <c r="AB18" s="10"/>
      <c r="AC18" s="92"/>
      <c r="AD18" s="77">
        <v>2020</v>
      </c>
    </row>
    <row r="19" spans="1:30" ht="24.75" customHeight="1" x14ac:dyDescent="0.25">
      <c r="A19" s="73" t="s">
        <v>24</v>
      </c>
      <c r="B19" s="24" t="s">
        <v>41</v>
      </c>
      <c r="C19" s="24" t="s">
        <v>59</v>
      </c>
      <c r="D19" s="17" t="s">
        <v>15</v>
      </c>
      <c r="E19" s="14" t="s">
        <v>3</v>
      </c>
      <c r="F19" s="15" t="s">
        <v>21</v>
      </c>
      <c r="G19" s="15">
        <v>60</v>
      </c>
      <c r="H19" s="16">
        <v>0.52799999237060546</v>
      </c>
      <c r="I19" s="17" t="s">
        <v>29</v>
      </c>
      <c r="J19" s="24"/>
      <c r="K19" s="14"/>
      <c r="L19" s="14"/>
      <c r="M19" s="14"/>
      <c r="N19" s="15">
        <v>60</v>
      </c>
      <c r="O19" s="15"/>
      <c r="P19" s="25">
        <v>0.52799999237060546</v>
      </c>
      <c r="Q19" s="17" t="s">
        <v>29</v>
      </c>
      <c r="R19" s="14"/>
      <c r="S19" s="14"/>
      <c r="T19" s="14">
        <v>60</v>
      </c>
      <c r="U19" s="14"/>
      <c r="V19" s="14"/>
      <c r="W19" s="14"/>
      <c r="X19" s="15">
        <v>60</v>
      </c>
      <c r="Y19" s="15"/>
      <c r="Z19" s="15"/>
      <c r="AA19" s="25">
        <v>0.55859999999999999</v>
      </c>
      <c r="AB19" s="15" t="s">
        <v>29</v>
      </c>
      <c r="AC19" s="93"/>
      <c r="AD19" s="15">
        <v>2020</v>
      </c>
    </row>
    <row r="20" spans="1:30" ht="43.5" customHeight="1" x14ac:dyDescent="0.25">
      <c r="A20" s="73" t="s">
        <v>24</v>
      </c>
      <c r="B20" s="24" t="s">
        <v>41</v>
      </c>
      <c r="C20" s="24" t="s">
        <v>60</v>
      </c>
      <c r="D20" s="17" t="s">
        <v>17</v>
      </c>
      <c r="E20" s="15" t="s">
        <v>10</v>
      </c>
      <c r="F20" s="15" t="s">
        <v>21</v>
      </c>
      <c r="G20" s="15">
        <v>24</v>
      </c>
      <c r="H20" s="25">
        <v>0.19400000000000001</v>
      </c>
      <c r="I20" s="17" t="s">
        <v>29</v>
      </c>
      <c r="J20" s="17"/>
      <c r="K20" s="15"/>
      <c r="L20" s="15"/>
      <c r="M20" s="15"/>
      <c r="N20" s="15">
        <v>24</v>
      </c>
      <c r="O20" s="15"/>
      <c r="P20" s="25">
        <v>0.19400000000000001</v>
      </c>
      <c r="Q20" s="17" t="s">
        <v>29</v>
      </c>
      <c r="R20" s="111">
        <v>24</v>
      </c>
      <c r="S20" s="15">
        <v>24</v>
      </c>
      <c r="T20" s="15"/>
      <c r="U20" s="15"/>
      <c r="V20" s="15"/>
      <c r="W20" s="15"/>
      <c r="X20" s="15">
        <v>24</v>
      </c>
      <c r="Y20" s="15"/>
      <c r="Z20" s="15"/>
      <c r="AA20" s="25">
        <v>0.26490000000000002</v>
      </c>
      <c r="AB20" s="15" t="s">
        <v>29</v>
      </c>
      <c r="AC20" s="93"/>
      <c r="AD20" s="15">
        <v>2020</v>
      </c>
    </row>
    <row r="21" spans="1:30" ht="43.5" customHeight="1" thickBot="1" x14ac:dyDescent="0.3">
      <c r="A21" s="19" t="s">
        <v>109</v>
      </c>
      <c r="B21" s="20"/>
      <c r="C21" s="20"/>
      <c r="D21" s="20"/>
      <c r="E21" s="98"/>
      <c r="F21" s="22"/>
      <c r="G21" s="10"/>
      <c r="H21" s="10"/>
      <c r="I21" s="10"/>
      <c r="J21" s="10"/>
      <c r="K21" s="10"/>
      <c r="L21" s="10"/>
      <c r="M21" s="10"/>
      <c r="N21" s="10"/>
      <c r="O21" s="10"/>
      <c r="P21" s="12"/>
      <c r="Q21" s="10"/>
      <c r="R21" s="10">
        <f t="shared" ref="R21:Z21" si="9">SUM(R22:R22)</f>
        <v>150</v>
      </c>
      <c r="S21" s="10">
        <f t="shared" si="9"/>
        <v>0</v>
      </c>
      <c r="T21" s="10">
        <f t="shared" si="9"/>
        <v>150</v>
      </c>
      <c r="U21" s="10">
        <f t="shared" si="9"/>
        <v>0</v>
      </c>
      <c r="V21" s="10">
        <f t="shared" si="9"/>
        <v>0</v>
      </c>
      <c r="W21" s="10">
        <f t="shared" si="9"/>
        <v>0</v>
      </c>
      <c r="X21" s="10">
        <f t="shared" si="9"/>
        <v>0</v>
      </c>
      <c r="Y21" s="10">
        <f t="shared" si="9"/>
        <v>0</v>
      </c>
      <c r="Z21" s="10">
        <f t="shared" si="9"/>
        <v>0</v>
      </c>
      <c r="AA21" s="12"/>
      <c r="AB21" s="10"/>
      <c r="AC21" s="92"/>
      <c r="AD21" s="77">
        <v>2020</v>
      </c>
    </row>
    <row r="22" spans="1:30" ht="43.5" customHeight="1" x14ac:dyDescent="0.25">
      <c r="A22" s="73" t="s">
        <v>112</v>
      </c>
      <c r="B22" s="24"/>
      <c r="C22" s="24" t="s">
        <v>110</v>
      </c>
      <c r="D22" s="17" t="s">
        <v>111</v>
      </c>
      <c r="E22" s="15"/>
      <c r="F22" s="15"/>
      <c r="G22" s="15"/>
      <c r="H22" s="25"/>
      <c r="I22" s="17"/>
      <c r="J22" s="17"/>
      <c r="K22" s="15"/>
      <c r="L22" s="15"/>
      <c r="M22" s="15"/>
      <c r="N22" s="15"/>
      <c r="O22" s="15"/>
      <c r="P22" s="25"/>
      <c r="Q22" s="17"/>
      <c r="R22" s="111">
        <v>150</v>
      </c>
      <c r="S22" s="15"/>
      <c r="T22" s="15">
        <v>150</v>
      </c>
      <c r="U22" s="15"/>
      <c r="V22" s="15"/>
      <c r="W22" s="15"/>
      <c r="X22" s="15"/>
      <c r="Y22" s="15"/>
      <c r="Z22" s="15"/>
      <c r="AA22" s="25"/>
      <c r="AB22" s="15"/>
      <c r="AC22" s="93"/>
      <c r="AD22" s="112">
        <v>2020</v>
      </c>
    </row>
    <row r="23" spans="1:30" ht="18.75" customHeight="1" thickBot="1" x14ac:dyDescent="0.3">
      <c r="A23" s="19" t="s">
        <v>25</v>
      </c>
      <c r="B23" s="20"/>
      <c r="C23" s="20"/>
      <c r="D23" s="20"/>
      <c r="E23" s="78"/>
      <c r="F23" s="21">
        <f>SUM(F24:F36)</f>
        <v>0</v>
      </c>
      <c r="G23" s="21">
        <f>SUM(G24:G36)</f>
        <v>250</v>
      </c>
      <c r="H23" s="12"/>
      <c r="I23" s="22"/>
      <c r="J23" s="10">
        <f>SUM(J24:J36)</f>
        <v>0</v>
      </c>
      <c r="K23" s="10">
        <f>SUM(K24:K36)</f>
        <v>40</v>
      </c>
      <c r="L23" s="10">
        <f>SUM(L24:L36)</f>
        <v>24</v>
      </c>
      <c r="M23" s="10">
        <f>SUM(M24:M36)</f>
        <v>0</v>
      </c>
      <c r="N23" s="10">
        <f>SUM(N24:N37)</f>
        <v>156</v>
      </c>
      <c r="O23" s="10">
        <f>SUM(O24:O37)</f>
        <v>30</v>
      </c>
      <c r="P23" s="12"/>
      <c r="Q23" s="22"/>
      <c r="R23" s="10">
        <f>SUM(R24:R37)</f>
        <v>205</v>
      </c>
      <c r="S23" s="10">
        <f t="shared" ref="R23:Z23" si="10">SUM(S24:S37)</f>
        <v>243</v>
      </c>
      <c r="T23" s="10">
        <f t="shared" si="10"/>
        <v>40</v>
      </c>
      <c r="U23" s="10">
        <f t="shared" si="10"/>
        <v>0</v>
      </c>
      <c r="V23" s="10">
        <f t="shared" si="10"/>
        <v>38</v>
      </c>
      <c r="W23" s="10">
        <f t="shared" si="10"/>
        <v>0</v>
      </c>
      <c r="X23" s="10">
        <f t="shared" si="10"/>
        <v>120</v>
      </c>
      <c r="Y23" s="10">
        <f t="shared" si="10"/>
        <v>92</v>
      </c>
      <c r="Z23" s="10">
        <f t="shared" si="10"/>
        <v>33</v>
      </c>
      <c r="AA23" s="12"/>
      <c r="AB23" s="10"/>
      <c r="AC23" s="92"/>
      <c r="AD23" s="77">
        <v>2020</v>
      </c>
    </row>
    <row r="24" spans="1:30" s="58" customFormat="1" ht="25.5" x14ac:dyDescent="0.25">
      <c r="A24" s="28" t="s">
        <v>25</v>
      </c>
      <c r="B24" s="29" t="s">
        <v>42</v>
      </c>
      <c r="C24" s="29" t="s">
        <v>88</v>
      </c>
      <c r="D24" s="33" t="s">
        <v>76</v>
      </c>
      <c r="E24" s="32" t="s">
        <v>0</v>
      </c>
      <c r="F24" s="27"/>
      <c r="G24" s="27">
        <v>8</v>
      </c>
      <c r="H24" s="31">
        <v>0</v>
      </c>
      <c r="I24" s="29" t="s">
        <v>50</v>
      </c>
      <c r="J24" s="29"/>
      <c r="K24" s="27">
        <v>8</v>
      </c>
      <c r="L24" s="32"/>
      <c r="M24" s="27"/>
      <c r="N24" s="27"/>
      <c r="O24" s="27"/>
      <c r="P24" s="31">
        <v>0</v>
      </c>
      <c r="Q24" s="33" t="s">
        <v>33</v>
      </c>
      <c r="R24" s="27"/>
      <c r="S24" s="27"/>
      <c r="T24" s="27">
        <v>8</v>
      </c>
      <c r="U24" s="27"/>
      <c r="V24" s="27"/>
      <c r="W24" s="27"/>
      <c r="X24" s="27"/>
      <c r="Y24" s="27">
        <v>8</v>
      </c>
      <c r="Z24" s="27"/>
      <c r="AA24" s="26">
        <v>0</v>
      </c>
      <c r="AB24" s="27" t="s">
        <v>6</v>
      </c>
      <c r="AC24" s="93"/>
      <c r="AD24" s="15">
        <v>2020</v>
      </c>
    </row>
    <row r="25" spans="1:30" s="58" customFormat="1" ht="24.75" customHeight="1" x14ac:dyDescent="0.25">
      <c r="A25" s="28" t="s">
        <v>25</v>
      </c>
      <c r="B25" s="29" t="s">
        <v>42</v>
      </c>
      <c r="C25" s="29" t="s">
        <v>61</v>
      </c>
      <c r="D25" s="33" t="s">
        <v>1</v>
      </c>
      <c r="E25" s="32" t="s">
        <v>2</v>
      </c>
      <c r="F25" s="27"/>
      <c r="G25" s="27">
        <v>8</v>
      </c>
      <c r="H25" s="31">
        <v>0</v>
      </c>
      <c r="I25" s="29" t="s">
        <v>50</v>
      </c>
      <c r="J25" s="29"/>
      <c r="K25" s="27">
        <v>8</v>
      </c>
      <c r="L25" s="32"/>
      <c r="M25" s="27"/>
      <c r="N25" s="27"/>
      <c r="O25" s="27"/>
      <c r="P25" s="31">
        <v>0</v>
      </c>
      <c r="Q25" s="33" t="s">
        <v>33</v>
      </c>
      <c r="R25" s="27"/>
      <c r="S25" s="27"/>
      <c r="T25" s="27">
        <v>8</v>
      </c>
      <c r="U25" s="27"/>
      <c r="V25" s="27"/>
      <c r="W25" s="27"/>
      <c r="X25" s="27"/>
      <c r="Y25" s="27">
        <v>8</v>
      </c>
      <c r="Z25" s="27"/>
      <c r="AA25" s="26">
        <v>0</v>
      </c>
      <c r="AB25" s="27" t="s">
        <v>6</v>
      </c>
      <c r="AC25" s="93"/>
      <c r="AD25" s="15">
        <v>2020</v>
      </c>
    </row>
    <row r="26" spans="1:30" s="58" customFormat="1" ht="39" customHeight="1" x14ac:dyDescent="0.25">
      <c r="A26" s="28" t="s">
        <v>25</v>
      </c>
      <c r="B26" s="29" t="s">
        <v>43</v>
      </c>
      <c r="C26" s="29" t="s">
        <v>62</v>
      </c>
      <c r="D26" s="33" t="s">
        <v>1</v>
      </c>
      <c r="E26" s="30" t="s">
        <v>10</v>
      </c>
      <c r="F26" s="27"/>
      <c r="G26" s="27">
        <v>24</v>
      </c>
      <c r="H26" s="31">
        <v>0</v>
      </c>
      <c r="I26" s="29" t="s">
        <v>50</v>
      </c>
      <c r="J26" s="29"/>
      <c r="K26" s="27">
        <v>24</v>
      </c>
      <c r="L26" s="32"/>
      <c r="M26" s="27"/>
      <c r="N26" s="27"/>
      <c r="O26" s="27"/>
      <c r="P26" s="31">
        <v>0</v>
      </c>
      <c r="Q26" s="33" t="s">
        <v>33</v>
      </c>
      <c r="R26" s="27"/>
      <c r="S26" s="27"/>
      <c r="T26" s="27">
        <v>24</v>
      </c>
      <c r="U26" s="27"/>
      <c r="V26" s="27"/>
      <c r="W26" s="27"/>
      <c r="X26" s="34"/>
      <c r="Y26" s="96">
        <v>24</v>
      </c>
      <c r="Z26" s="27"/>
      <c r="AA26" s="26">
        <v>0</v>
      </c>
      <c r="AB26" s="27" t="s">
        <v>6</v>
      </c>
      <c r="AC26" s="97" t="s">
        <v>105</v>
      </c>
      <c r="AD26" s="15">
        <v>2019</v>
      </c>
    </row>
    <row r="27" spans="1:30" s="58" customFormat="1" ht="64.5" customHeight="1" x14ac:dyDescent="0.25">
      <c r="A27" s="28" t="s">
        <v>25</v>
      </c>
      <c r="B27" s="29" t="s">
        <v>44</v>
      </c>
      <c r="C27" s="29" t="s">
        <v>63</v>
      </c>
      <c r="D27" s="33" t="s">
        <v>12</v>
      </c>
      <c r="E27" s="59" t="s">
        <v>11</v>
      </c>
      <c r="F27" s="27"/>
      <c r="G27" s="27">
        <v>24</v>
      </c>
      <c r="H27" s="26">
        <v>0</v>
      </c>
      <c r="I27" s="29" t="s">
        <v>50</v>
      </c>
      <c r="J27" s="33"/>
      <c r="K27" s="27"/>
      <c r="L27" s="27">
        <v>24</v>
      </c>
      <c r="M27" s="27"/>
      <c r="N27" s="27"/>
      <c r="O27" s="27"/>
      <c r="P27" s="26">
        <v>0.1003</v>
      </c>
      <c r="Q27" s="33" t="s">
        <v>27</v>
      </c>
      <c r="R27" s="27"/>
      <c r="S27" s="27">
        <v>24</v>
      </c>
      <c r="T27" s="27"/>
      <c r="U27" s="27"/>
      <c r="V27" s="35">
        <v>24</v>
      </c>
      <c r="W27" s="27"/>
      <c r="X27" s="27"/>
      <c r="Y27" s="27"/>
      <c r="Z27" s="27"/>
      <c r="AA27" s="26">
        <v>0.71189999999999998</v>
      </c>
      <c r="AB27" s="26" t="s">
        <v>27</v>
      </c>
      <c r="AC27" s="93"/>
      <c r="AD27" s="15">
        <v>2020</v>
      </c>
    </row>
    <row r="28" spans="1:30" s="86" customFormat="1" ht="30" x14ac:dyDescent="0.25">
      <c r="A28" s="28" t="s">
        <v>25</v>
      </c>
      <c r="B28" s="33" t="s">
        <v>45</v>
      </c>
      <c r="C28" s="33" t="s">
        <v>93</v>
      </c>
      <c r="D28" s="33" t="s">
        <v>92</v>
      </c>
      <c r="E28" s="27"/>
      <c r="F28" s="27"/>
      <c r="G28" s="27">
        <v>22</v>
      </c>
      <c r="H28" s="26">
        <v>0.56000000000000005</v>
      </c>
      <c r="I28" s="33" t="s">
        <v>29</v>
      </c>
      <c r="J28" s="33"/>
      <c r="K28" s="27"/>
      <c r="L28" s="27"/>
      <c r="M28" s="27"/>
      <c r="N28" s="27">
        <v>22</v>
      </c>
      <c r="O28" s="27"/>
      <c r="P28" s="26">
        <v>0.56000000000000005</v>
      </c>
      <c r="Q28" s="33" t="s">
        <v>29</v>
      </c>
      <c r="R28" s="113">
        <v>22</v>
      </c>
      <c r="S28" s="27">
        <v>22</v>
      </c>
      <c r="T28" s="27"/>
      <c r="U28" s="27"/>
      <c r="V28" s="27"/>
      <c r="W28" s="27"/>
      <c r="X28" s="27"/>
      <c r="Y28" s="27">
        <v>22</v>
      </c>
      <c r="Z28" s="27"/>
      <c r="AA28" s="26">
        <v>0.56000000000000005</v>
      </c>
      <c r="AB28" s="27" t="s">
        <v>6</v>
      </c>
      <c r="AC28" s="94" t="s">
        <v>94</v>
      </c>
      <c r="AD28" s="15">
        <v>2020</v>
      </c>
    </row>
    <row r="29" spans="1:30" s="58" customFormat="1" ht="24.75" customHeight="1" x14ac:dyDescent="0.25">
      <c r="A29" s="28" t="s">
        <v>25</v>
      </c>
      <c r="B29" s="29" t="s">
        <v>46</v>
      </c>
      <c r="C29" s="29" t="s">
        <v>64</v>
      </c>
      <c r="D29" s="33" t="s">
        <v>14</v>
      </c>
      <c r="E29" s="32" t="s">
        <v>3</v>
      </c>
      <c r="F29" s="27"/>
      <c r="G29" s="27">
        <v>60</v>
      </c>
      <c r="H29" s="31">
        <v>0.17129999160766601</v>
      </c>
      <c r="I29" s="33" t="s">
        <v>29</v>
      </c>
      <c r="J29" s="29"/>
      <c r="K29" s="32"/>
      <c r="L29" s="32"/>
      <c r="M29" s="32"/>
      <c r="N29" s="27">
        <v>60</v>
      </c>
      <c r="O29" s="27"/>
      <c r="P29" s="31">
        <v>0.17129999160766601</v>
      </c>
      <c r="Q29" s="33" t="s">
        <v>29</v>
      </c>
      <c r="R29" s="113">
        <v>60</v>
      </c>
      <c r="S29" s="32">
        <v>60</v>
      </c>
      <c r="T29" s="27"/>
      <c r="U29" s="27"/>
      <c r="V29" s="27"/>
      <c r="W29" s="27"/>
      <c r="X29" s="27">
        <v>60</v>
      </c>
      <c r="Y29" s="27"/>
      <c r="Z29" s="27"/>
      <c r="AA29" s="26">
        <v>0.17129999160766601</v>
      </c>
      <c r="AB29" s="27" t="s">
        <v>29</v>
      </c>
      <c r="AC29" s="93"/>
      <c r="AD29" s="15">
        <v>2020</v>
      </c>
    </row>
    <row r="30" spans="1:30" s="85" customFormat="1" ht="30" x14ac:dyDescent="0.25">
      <c r="A30" s="28" t="s">
        <v>25</v>
      </c>
      <c r="B30" s="83" t="s">
        <v>80</v>
      </c>
      <c r="C30" s="84" t="s">
        <v>81</v>
      </c>
      <c r="D30" s="33" t="s">
        <v>70</v>
      </c>
      <c r="E30" s="27"/>
      <c r="F30" s="27"/>
      <c r="G30" s="27"/>
      <c r="H30" s="26"/>
      <c r="I30" s="33"/>
      <c r="J30" s="33"/>
      <c r="K30" s="27"/>
      <c r="L30" s="27"/>
      <c r="M30" s="27"/>
      <c r="N30" s="27"/>
      <c r="O30" s="27"/>
      <c r="P30" s="26"/>
      <c r="Q30" s="33"/>
      <c r="R30" s="113">
        <v>12</v>
      </c>
      <c r="S30" s="27">
        <v>12</v>
      </c>
      <c r="T30" s="27"/>
      <c r="U30" s="27"/>
      <c r="V30" s="27"/>
      <c r="W30" s="27"/>
      <c r="X30" s="27"/>
      <c r="Y30" s="27"/>
      <c r="Z30" s="27">
        <v>12</v>
      </c>
      <c r="AA30" s="26">
        <v>0</v>
      </c>
      <c r="AB30" s="27" t="s">
        <v>70</v>
      </c>
      <c r="AC30" s="95"/>
      <c r="AD30" s="15">
        <v>2020</v>
      </c>
    </row>
    <row r="31" spans="1:30" s="85" customFormat="1" ht="30" x14ac:dyDescent="0.25">
      <c r="A31" s="28" t="s">
        <v>25</v>
      </c>
      <c r="B31" s="83" t="s">
        <v>80</v>
      </c>
      <c r="C31" s="84" t="s">
        <v>82</v>
      </c>
      <c r="D31" s="33" t="s">
        <v>70</v>
      </c>
      <c r="E31" s="27"/>
      <c r="F31" s="27"/>
      <c r="G31" s="27"/>
      <c r="H31" s="26"/>
      <c r="I31" s="33"/>
      <c r="J31" s="33"/>
      <c r="K31" s="27"/>
      <c r="L31" s="27"/>
      <c r="M31" s="27"/>
      <c r="N31" s="27"/>
      <c r="O31" s="27"/>
      <c r="P31" s="26"/>
      <c r="Q31" s="33"/>
      <c r="R31" s="113">
        <v>12</v>
      </c>
      <c r="S31" s="27">
        <v>12</v>
      </c>
      <c r="T31" s="27"/>
      <c r="U31" s="27"/>
      <c r="V31" s="27"/>
      <c r="W31" s="27"/>
      <c r="X31" s="27"/>
      <c r="Y31" s="27"/>
      <c r="Z31" s="27">
        <v>12</v>
      </c>
      <c r="AA31" s="26">
        <v>0</v>
      </c>
      <c r="AB31" s="27" t="s">
        <v>70</v>
      </c>
      <c r="AC31" s="95"/>
      <c r="AD31" s="15">
        <v>2020</v>
      </c>
    </row>
    <row r="32" spans="1:30" s="85" customFormat="1" ht="25.5" x14ac:dyDescent="0.25">
      <c r="A32" s="28" t="s">
        <v>25</v>
      </c>
      <c r="B32" s="83" t="s">
        <v>80</v>
      </c>
      <c r="C32" s="33" t="s">
        <v>83</v>
      </c>
      <c r="D32" s="33" t="s">
        <v>70</v>
      </c>
      <c r="E32" s="27"/>
      <c r="F32" s="27"/>
      <c r="G32" s="27"/>
      <c r="H32" s="26"/>
      <c r="I32" s="33"/>
      <c r="J32" s="33"/>
      <c r="K32" s="27"/>
      <c r="L32" s="27"/>
      <c r="M32" s="27"/>
      <c r="N32" s="27"/>
      <c r="O32" s="27"/>
      <c r="P32" s="26"/>
      <c r="Q32" s="33"/>
      <c r="R32" s="113">
        <v>9</v>
      </c>
      <c r="S32" s="27">
        <v>9</v>
      </c>
      <c r="T32" s="27"/>
      <c r="U32" s="27"/>
      <c r="V32" s="27"/>
      <c r="W32" s="27"/>
      <c r="X32" s="27"/>
      <c r="Y32" s="27"/>
      <c r="Z32" s="27">
        <v>9</v>
      </c>
      <c r="AA32" s="26">
        <v>0</v>
      </c>
      <c r="AB32" s="27" t="s">
        <v>70</v>
      </c>
      <c r="AC32" s="95"/>
      <c r="AD32" s="15">
        <v>2020</v>
      </c>
    </row>
    <row r="33" spans="1:30" s="58" customFormat="1" ht="63.75" customHeight="1" x14ac:dyDescent="0.25">
      <c r="A33" s="28" t="s">
        <v>25</v>
      </c>
      <c r="B33" s="29" t="s">
        <v>46</v>
      </c>
      <c r="C33" s="29" t="s">
        <v>78</v>
      </c>
      <c r="D33" s="33" t="s">
        <v>77</v>
      </c>
      <c r="E33" s="32" t="s">
        <v>79</v>
      </c>
      <c r="F33" s="27"/>
      <c r="G33" s="27"/>
      <c r="H33" s="31"/>
      <c r="I33" s="33"/>
      <c r="J33" s="29"/>
      <c r="K33" s="32"/>
      <c r="L33" s="32"/>
      <c r="M33" s="32"/>
      <c r="N33" s="27"/>
      <c r="O33" s="27"/>
      <c r="P33" s="31"/>
      <c r="Q33" s="33"/>
      <c r="R33" s="32"/>
      <c r="S33" s="27"/>
      <c r="T33" s="27"/>
      <c r="U33" s="27"/>
      <c r="V33" s="27"/>
      <c r="W33" s="27"/>
      <c r="X33" s="27"/>
      <c r="Y33" s="27"/>
      <c r="Z33" s="27"/>
      <c r="AA33" s="26">
        <v>0.1159</v>
      </c>
      <c r="AB33" s="89" t="s">
        <v>27</v>
      </c>
      <c r="AC33" s="93"/>
      <c r="AD33" s="15">
        <v>2020</v>
      </c>
    </row>
    <row r="34" spans="1:30" s="58" customFormat="1" ht="24.75" customHeight="1" x14ac:dyDescent="0.25">
      <c r="A34" s="28" t="s">
        <v>25</v>
      </c>
      <c r="B34" s="29" t="s">
        <v>42</v>
      </c>
      <c r="C34" s="29" t="s">
        <v>65</v>
      </c>
      <c r="D34" s="33" t="s">
        <v>4</v>
      </c>
      <c r="E34" s="32" t="s">
        <v>3</v>
      </c>
      <c r="F34" s="27"/>
      <c r="G34" s="27">
        <v>60</v>
      </c>
      <c r="H34" s="31">
        <v>0.7</v>
      </c>
      <c r="I34" s="33" t="s">
        <v>29</v>
      </c>
      <c r="J34" s="29"/>
      <c r="K34" s="32"/>
      <c r="L34" s="32"/>
      <c r="M34" s="32"/>
      <c r="N34" s="27">
        <v>60</v>
      </c>
      <c r="O34" s="27"/>
      <c r="P34" s="26">
        <v>0.7</v>
      </c>
      <c r="Q34" s="33" t="s">
        <v>29</v>
      </c>
      <c r="R34" s="113">
        <v>60</v>
      </c>
      <c r="S34" s="32">
        <v>60</v>
      </c>
      <c r="T34" s="27"/>
      <c r="U34" s="27"/>
      <c r="V34" s="27"/>
      <c r="W34" s="27"/>
      <c r="X34" s="27">
        <v>60</v>
      </c>
      <c r="Y34" s="27"/>
      <c r="Z34" s="27"/>
      <c r="AA34" s="26">
        <v>0.60409999999999997</v>
      </c>
      <c r="AB34" s="27" t="s">
        <v>29</v>
      </c>
      <c r="AC34" s="93"/>
      <c r="AD34" s="15">
        <v>2020</v>
      </c>
    </row>
    <row r="35" spans="1:30" s="58" customFormat="1" ht="32.25" customHeight="1" x14ac:dyDescent="0.25">
      <c r="A35" s="28" t="s">
        <v>25</v>
      </c>
      <c r="B35" s="29" t="s">
        <v>43</v>
      </c>
      <c r="C35" s="29" t="s">
        <v>75</v>
      </c>
      <c r="D35" s="33" t="s">
        <v>16</v>
      </c>
      <c r="E35" s="32" t="s">
        <v>7</v>
      </c>
      <c r="F35" s="27"/>
      <c r="G35" s="27">
        <v>14</v>
      </c>
      <c r="H35" s="31">
        <v>0.37</v>
      </c>
      <c r="I35" s="33" t="s">
        <v>29</v>
      </c>
      <c r="J35" s="29"/>
      <c r="K35" s="32"/>
      <c r="L35" s="32"/>
      <c r="M35" s="32"/>
      <c r="N35" s="27">
        <v>14</v>
      </c>
      <c r="O35" s="27"/>
      <c r="P35" s="31">
        <v>0.37</v>
      </c>
      <c r="Q35" s="33" t="s">
        <v>29</v>
      </c>
      <c r="R35" s="32"/>
      <c r="S35" s="32">
        <v>14</v>
      </c>
      <c r="T35" s="27"/>
      <c r="U35" s="27"/>
      <c r="V35" s="27">
        <v>14</v>
      </c>
      <c r="W35" s="27"/>
      <c r="X35" s="27"/>
      <c r="Y35" s="27"/>
      <c r="Z35" s="27"/>
      <c r="AA35" s="26">
        <v>0.82550000000000001</v>
      </c>
      <c r="AB35" s="26" t="s">
        <v>27</v>
      </c>
      <c r="AC35" s="93"/>
      <c r="AD35" s="15">
        <v>2020</v>
      </c>
    </row>
    <row r="36" spans="1:30" s="58" customFormat="1" ht="75" x14ac:dyDescent="0.25">
      <c r="A36" s="28" t="s">
        <v>25</v>
      </c>
      <c r="B36" s="29" t="s">
        <v>46</v>
      </c>
      <c r="C36" s="29" t="s">
        <v>96</v>
      </c>
      <c r="D36" s="33" t="s">
        <v>95</v>
      </c>
      <c r="E36" s="32" t="s">
        <v>97</v>
      </c>
      <c r="F36" s="27"/>
      <c r="G36" s="27">
        <v>30</v>
      </c>
      <c r="H36" s="31">
        <v>0.37540000915527344</v>
      </c>
      <c r="I36" s="33" t="s">
        <v>6</v>
      </c>
      <c r="J36" s="29"/>
      <c r="K36" s="32"/>
      <c r="L36" s="32"/>
      <c r="M36" s="32"/>
      <c r="N36" s="27"/>
      <c r="O36" s="27">
        <v>30</v>
      </c>
      <c r="P36" s="31">
        <v>0.37540000915527344</v>
      </c>
      <c r="Q36" s="33" t="s">
        <v>6</v>
      </c>
      <c r="R36" s="113">
        <v>30</v>
      </c>
      <c r="S36" s="32">
        <v>30</v>
      </c>
      <c r="T36" s="32"/>
      <c r="U36" s="32"/>
      <c r="V36" s="27"/>
      <c r="W36" s="27"/>
      <c r="X36" s="27"/>
      <c r="Y36" s="27">
        <v>30</v>
      </c>
      <c r="Z36" s="27"/>
      <c r="AA36" s="26">
        <v>0.37</v>
      </c>
      <c r="AB36" s="27" t="s">
        <v>6</v>
      </c>
      <c r="AC36" s="88" t="s">
        <v>103</v>
      </c>
      <c r="AD36" s="15">
        <v>2020</v>
      </c>
    </row>
    <row r="37" spans="1:30" s="58" customFormat="1" ht="38.25" x14ac:dyDescent="0.25">
      <c r="A37" s="28" t="s">
        <v>25</v>
      </c>
      <c r="B37" s="29" t="s">
        <v>46</v>
      </c>
      <c r="C37" s="29" t="s">
        <v>72</v>
      </c>
      <c r="D37" s="33" t="s">
        <v>73</v>
      </c>
      <c r="E37" s="32" t="s">
        <v>74</v>
      </c>
      <c r="F37" s="27"/>
      <c r="G37" s="27"/>
      <c r="H37" s="31"/>
      <c r="I37" s="33"/>
      <c r="J37" s="29"/>
      <c r="K37" s="32"/>
      <c r="L37" s="32"/>
      <c r="M37" s="32"/>
      <c r="N37" s="27"/>
      <c r="O37" s="27"/>
      <c r="P37" s="31"/>
      <c r="Q37" s="33"/>
      <c r="R37" s="32"/>
      <c r="S37" s="32"/>
      <c r="T37" s="32"/>
      <c r="U37" s="32"/>
      <c r="V37" s="27"/>
      <c r="W37" s="27"/>
      <c r="X37" s="27"/>
      <c r="Y37" s="27"/>
      <c r="Z37" s="27"/>
      <c r="AA37" s="26">
        <v>1</v>
      </c>
      <c r="AB37" s="27" t="s">
        <v>49</v>
      </c>
      <c r="AC37" s="93"/>
      <c r="AD37" s="15">
        <v>2020</v>
      </c>
    </row>
    <row r="38" spans="1:30" ht="18.75" customHeight="1" thickBot="1" x14ac:dyDescent="0.3">
      <c r="A38" s="19" t="s">
        <v>26</v>
      </c>
      <c r="B38" s="20"/>
      <c r="C38" s="20"/>
      <c r="D38" s="20"/>
      <c r="E38" s="78"/>
      <c r="F38" s="21">
        <f t="shared" ref="F38:G38" si="11">SUM(F39:F40)</f>
        <v>0</v>
      </c>
      <c r="G38" s="21">
        <f t="shared" si="11"/>
        <v>82</v>
      </c>
      <c r="H38" s="12"/>
      <c r="I38" s="22"/>
      <c r="J38" s="10">
        <f t="shared" ref="J38:N38" si="12">SUM(J39:J40)</f>
        <v>0</v>
      </c>
      <c r="K38" s="10">
        <f t="shared" si="12"/>
        <v>0</v>
      </c>
      <c r="L38" s="10">
        <f t="shared" si="12"/>
        <v>0</v>
      </c>
      <c r="M38" s="10">
        <f>SUM(M39:M40)</f>
        <v>0</v>
      </c>
      <c r="N38" s="10">
        <f t="shared" si="12"/>
        <v>0</v>
      </c>
      <c r="O38" s="10">
        <f>SUM(O39:O40)</f>
        <v>82</v>
      </c>
      <c r="P38" s="12"/>
      <c r="Q38" s="22"/>
      <c r="R38" s="10">
        <f t="shared" ref="R38:S38" si="13">SUM(R39:R40)</f>
        <v>82</v>
      </c>
      <c r="S38" s="10">
        <f t="shared" si="13"/>
        <v>0</v>
      </c>
      <c r="T38" s="10">
        <f t="shared" ref="S38:V38" si="14">SUM(T39:T40)</f>
        <v>82</v>
      </c>
      <c r="U38" s="10">
        <f>SUM(U39:U40)</f>
        <v>0</v>
      </c>
      <c r="V38" s="10">
        <f t="shared" si="14"/>
        <v>0</v>
      </c>
      <c r="W38" s="10">
        <f>SUM(W39:W40)</f>
        <v>0</v>
      </c>
      <c r="X38" s="10">
        <f t="shared" ref="X38:Z38" si="15">SUM(X39:X40)</f>
        <v>0</v>
      </c>
      <c r="Y38" s="10">
        <f t="shared" si="15"/>
        <v>82</v>
      </c>
      <c r="Z38" s="10">
        <f t="shared" si="15"/>
        <v>0</v>
      </c>
      <c r="AA38" s="12"/>
      <c r="AB38" s="10"/>
      <c r="AC38" s="92"/>
      <c r="AD38" s="77">
        <v>2020</v>
      </c>
    </row>
    <row r="39" spans="1:30" ht="24.75" customHeight="1" x14ac:dyDescent="0.25">
      <c r="A39" s="23" t="s">
        <v>26</v>
      </c>
      <c r="B39" s="24" t="s">
        <v>47</v>
      </c>
      <c r="C39" s="24" t="s">
        <v>100</v>
      </c>
      <c r="D39" s="90" t="s">
        <v>101</v>
      </c>
      <c r="E39" s="82" t="s">
        <v>5</v>
      </c>
      <c r="F39" s="15"/>
      <c r="G39" s="15">
        <v>50</v>
      </c>
      <c r="H39" s="16">
        <v>0.26899999618530274</v>
      </c>
      <c r="I39" s="17" t="s">
        <v>6</v>
      </c>
      <c r="J39" s="24"/>
      <c r="K39" s="14"/>
      <c r="L39" s="14"/>
      <c r="M39" s="14"/>
      <c r="N39" s="15"/>
      <c r="O39" s="15">
        <v>50</v>
      </c>
      <c r="P39" s="25">
        <v>0.26899999618530274</v>
      </c>
      <c r="Q39" s="17" t="s">
        <v>6</v>
      </c>
      <c r="R39" s="14">
        <v>50</v>
      </c>
      <c r="S39" s="14"/>
      <c r="T39" s="15">
        <v>50</v>
      </c>
      <c r="U39" s="15"/>
      <c r="V39" s="14"/>
      <c r="W39" s="14"/>
      <c r="X39" s="15"/>
      <c r="Y39" s="15">
        <v>50</v>
      </c>
      <c r="Z39" s="15"/>
      <c r="AA39" s="79">
        <v>0.1298</v>
      </c>
      <c r="AB39" s="80" t="s">
        <v>6</v>
      </c>
      <c r="AC39" s="81" t="s">
        <v>98</v>
      </c>
      <c r="AD39" s="15">
        <v>2020</v>
      </c>
    </row>
    <row r="40" spans="1:30" ht="24.75" customHeight="1" x14ac:dyDescent="0.25">
      <c r="A40" s="23" t="s">
        <v>26</v>
      </c>
      <c r="B40" s="24" t="s">
        <v>48</v>
      </c>
      <c r="C40" s="24" t="s">
        <v>48</v>
      </c>
      <c r="D40" s="90" t="s">
        <v>101</v>
      </c>
      <c r="E40" s="82" t="s">
        <v>5</v>
      </c>
      <c r="F40" s="15"/>
      <c r="G40" s="15">
        <v>32</v>
      </c>
      <c r="H40" s="16">
        <v>0.2</v>
      </c>
      <c r="I40" s="17" t="s">
        <v>6</v>
      </c>
      <c r="J40" s="24"/>
      <c r="K40" s="14"/>
      <c r="L40" s="14"/>
      <c r="M40" s="14"/>
      <c r="N40" s="15"/>
      <c r="O40" s="15">
        <v>32</v>
      </c>
      <c r="P40" s="25">
        <v>0.2</v>
      </c>
      <c r="Q40" s="17" t="s">
        <v>6</v>
      </c>
      <c r="R40" s="14">
        <v>32</v>
      </c>
      <c r="S40" s="14"/>
      <c r="T40" s="15">
        <v>32</v>
      </c>
      <c r="U40" s="15"/>
      <c r="V40" s="14"/>
      <c r="W40" s="14"/>
      <c r="X40" s="15"/>
      <c r="Y40" s="15">
        <v>32</v>
      </c>
      <c r="Z40" s="15"/>
      <c r="AA40" s="79">
        <v>9.4999999999999998E-3</v>
      </c>
      <c r="AB40" s="80" t="s">
        <v>6</v>
      </c>
      <c r="AC40" s="81" t="s">
        <v>99</v>
      </c>
      <c r="AD40" s="15">
        <v>2020</v>
      </c>
    </row>
    <row r="41" spans="1:30" ht="18.75" customHeight="1" thickBot="1" x14ac:dyDescent="0.3">
      <c r="A41" s="36" t="s">
        <v>28</v>
      </c>
      <c r="B41" s="37"/>
      <c r="C41" s="37"/>
      <c r="D41" s="37"/>
      <c r="E41" s="37"/>
      <c r="F41" s="38" t="e">
        <f>F13+F15+F18+#REF!+#REF!+#REF!+F23+F38</f>
        <v>#REF!</v>
      </c>
      <c r="G41" s="38" t="e">
        <f>G13+G15+G18+#REF!+#REF!+#REF!+G23+G38</f>
        <v>#REF!</v>
      </c>
      <c r="H41" s="39"/>
      <c r="I41" s="39"/>
      <c r="J41" s="38" t="e">
        <f>J13+J15+J18+#REF!+#REF!+#REF!+J23+J38</f>
        <v>#REF!</v>
      </c>
      <c r="K41" s="38" t="e">
        <f>K13+K15+K18+#REF!+#REF!+#REF!+K23+K38</f>
        <v>#REF!</v>
      </c>
      <c r="L41" s="38" t="e">
        <f>L13+L15+L18+#REF!+#REF!+#REF!+L23+L38</f>
        <v>#REF!</v>
      </c>
      <c r="M41" s="38" t="e">
        <f>M13+M15+M18+#REF!+#REF!+#REF!+M23+M38</f>
        <v>#REF!</v>
      </c>
      <c r="N41" s="38" t="e">
        <f>N13+N15+N18+#REF!+#REF!+#REF!+N23+N38</f>
        <v>#REF!</v>
      </c>
      <c r="O41" s="38" t="e">
        <f>O13+O15+O18+#REF!+#REF!+#REF!+O23+O38</f>
        <v>#REF!</v>
      </c>
      <c r="P41" s="39"/>
      <c r="Q41" s="39"/>
      <c r="R41" s="38">
        <f>SUM(R13,R15,R18,R21,R23,R38)</f>
        <v>461</v>
      </c>
      <c r="S41" s="38">
        <f>SUM(S13,S15,S18,S21,S23,S38)</f>
        <v>267</v>
      </c>
      <c r="T41" s="38">
        <f>T38+T23+T18+T15+T13</f>
        <v>326</v>
      </c>
      <c r="U41" s="38">
        <f t="shared" ref="U41:Z41" si="16">SUM(U13,U15,U18,U23,U38)</f>
        <v>0</v>
      </c>
      <c r="V41" s="40">
        <f t="shared" si="16"/>
        <v>38</v>
      </c>
      <c r="W41" s="38">
        <f t="shared" si="16"/>
        <v>0</v>
      </c>
      <c r="X41" s="38">
        <f t="shared" si="16"/>
        <v>298</v>
      </c>
      <c r="Y41" s="38">
        <f t="shared" si="16"/>
        <v>224</v>
      </c>
      <c r="Z41" s="77">
        <f t="shared" si="16"/>
        <v>33</v>
      </c>
      <c r="AA41" s="39"/>
      <c r="AB41" s="91"/>
      <c r="AC41" s="76"/>
      <c r="AD41" s="77">
        <v>2020</v>
      </c>
    </row>
    <row r="42" spans="1:3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41"/>
      <c r="T42" s="8"/>
      <c r="U42" s="8"/>
      <c r="V42" s="42"/>
      <c r="W42" s="8"/>
      <c r="X42" s="8"/>
      <c r="Y42" s="8"/>
      <c r="Z42" s="8"/>
      <c r="AA42" s="8"/>
      <c r="AB42" s="8"/>
    </row>
    <row r="43" spans="1:3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41"/>
      <c r="T43" s="8"/>
      <c r="U43" s="8"/>
      <c r="V43" s="42"/>
      <c r="W43" s="8"/>
      <c r="X43" s="8"/>
      <c r="Y43" s="8"/>
      <c r="Z43" s="8"/>
      <c r="AA43" s="8"/>
      <c r="AB43" s="8"/>
    </row>
    <row r="44" spans="1:30" x14ac:dyDescent="0.25">
      <c r="A44" s="45" t="s">
        <v>84</v>
      </c>
      <c r="B44" s="46"/>
      <c r="C44" s="47"/>
      <c r="D44" s="4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41"/>
      <c r="T44" s="8"/>
      <c r="U44" s="8"/>
      <c r="V44" s="42"/>
      <c r="W44" s="8"/>
      <c r="X44" s="8"/>
      <c r="Y44" s="8"/>
      <c r="Z44" s="8"/>
      <c r="AA44" s="8"/>
      <c r="AB44" s="8"/>
    </row>
    <row r="45" spans="1:30" x14ac:dyDescent="0.25">
      <c r="A45" s="48" t="s">
        <v>27</v>
      </c>
      <c r="B45" s="49">
        <f>SUM(V27,V35)</f>
        <v>38</v>
      </c>
      <c r="C45" s="50"/>
      <c r="D45" s="50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41"/>
      <c r="T45" s="43"/>
      <c r="U45" s="43"/>
      <c r="V45" s="42"/>
      <c r="W45" s="8"/>
      <c r="X45" s="8"/>
      <c r="Y45" s="8"/>
      <c r="Z45" s="8"/>
      <c r="AA45" s="8"/>
      <c r="AB45" s="8"/>
    </row>
    <row r="46" spans="1:30" x14ac:dyDescent="0.25">
      <c r="A46" s="48" t="s">
        <v>29</v>
      </c>
      <c r="B46" s="49">
        <f>SUM(X20,X29,X34)</f>
        <v>144</v>
      </c>
      <c r="C46" s="50"/>
      <c r="D46" s="50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41"/>
      <c r="T46" s="8"/>
      <c r="U46" s="8"/>
      <c r="V46" s="42"/>
      <c r="W46" s="8"/>
      <c r="X46" s="8"/>
      <c r="Y46" s="8"/>
      <c r="Z46" s="8"/>
      <c r="AA46" s="8"/>
      <c r="AB46" s="8"/>
    </row>
    <row r="47" spans="1:30" x14ac:dyDescent="0.25">
      <c r="A47" s="48" t="s">
        <v>6</v>
      </c>
      <c r="B47" s="51">
        <f>SUM(Y28,Y36)</f>
        <v>52</v>
      </c>
      <c r="C47" s="52"/>
      <c r="D47" s="52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41"/>
      <c r="T47" s="8"/>
      <c r="U47" s="8"/>
      <c r="V47" s="42"/>
      <c r="W47" s="8"/>
      <c r="X47" s="8"/>
      <c r="Y47" s="8"/>
      <c r="Z47" s="8"/>
      <c r="AA47" s="8"/>
      <c r="AB47" s="8"/>
    </row>
    <row r="48" spans="1:30" x14ac:dyDescent="0.25">
      <c r="A48" s="48" t="s">
        <v>70</v>
      </c>
      <c r="B48" s="49">
        <f>SUM(Z30,Z31,Z32)</f>
        <v>33</v>
      </c>
      <c r="C48" s="50"/>
      <c r="D48" s="5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41"/>
      <c r="T48" s="8"/>
      <c r="U48" s="8"/>
      <c r="V48" s="42"/>
      <c r="W48" s="8"/>
      <c r="X48" s="8"/>
      <c r="Y48" s="8"/>
      <c r="Z48" s="8"/>
      <c r="AA48" s="8"/>
      <c r="AB48" s="8"/>
    </row>
    <row r="49" spans="1:29" x14ac:dyDescent="0.25">
      <c r="A49" s="53" t="s">
        <v>28</v>
      </c>
      <c r="B49" s="54">
        <f>SUM(B45:B48)</f>
        <v>267</v>
      </c>
      <c r="C49" s="55"/>
      <c r="D49" s="5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41"/>
      <c r="T49" s="8"/>
      <c r="U49" s="8"/>
      <c r="V49" s="42"/>
      <c r="W49" s="8"/>
      <c r="X49" s="8"/>
      <c r="Y49" s="8"/>
      <c r="Z49" s="8"/>
      <c r="AA49" s="8"/>
      <c r="AB49" s="8"/>
    </row>
    <row r="50" spans="1:29" x14ac:dyDescent="0.25">
      <c r="A50" s="8"/>
      <c r="B50" s="8"/>
      <c r="C50" s="9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41"/>
      <c r="T50" s="8"/>
      <c r="U50" s="8"/>
      <c r="V50" s="42"/>
      <c r="W50" s="8"/>
      <c r="X50" s="8"/>
      <c r="Y50" s="8"/>
      <c r="Z50" s="8"/>
      <c r="AA50" s="8"/>
      <c r="AB50" s="8"/>
    </row>
    <row r="51" spans="1:29" x14ac:dyDescent="0.25">
      <c r="A51" s="45" t="s">
        <v>85</v>
      </c>
      <c r="B51" s="46"/>
      <c r="C51" s="47"/>
      <c r="D51" s="4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41"/>
      <c r="T51" s="8"/>
      <c r="U51" s="8"/>
      <c r="V51" s="42"/>
      <c r="W51" s="8"/>
      <c r="X51" s="8"/>
      <c r="Y51" s="8"/>
      <c r="Z51" s="8"/>
      <c r="AA51" s="8"/>
      <c r="AB51" s="8"/>
    </row>
    <row r="52" spans="1:29" x14ac:dyDescent="0.25">
      <c r="A52" s="48" t="s">
        <v>29</v>
      </c>
      <c r="B52" s="49">
        <f>SUM(X14,X16,X19)</f>
        <v>154</v>
      </c>
      <c r="C52" s="50"/>
      <c r="D52" s="50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41"/>
      <c r="T52" s="8"/>
      <c r="U52" s="8"/>
      <c r="V52" s="42"/>
      <c r="W52" s="8"/>
      <c r="X52" s="8"/>
      <c r="Y52" s="8"/>
      <c r="Z52" s="8"/>
      <c r="AA52" s="8"/>
      <c r="AB52" s="8"/>
    </row>
    <row r="53" spans="1:29" x14ac:dyDescent="0.25">
      <c r="A53" s="48" t="s">
        <v>6</v>
      </c>
      <c r="B53" s="51">
        <f>SUM(Y17,Y24:Y26,Y39:Y40)</f>
        <v>172</v>
      </c>
      <c r="C53" s="52"/>
      <c r="D53" s="52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41"/>
      <c r="T53" s="8"/>
      <c r="U53" s="8"/>
      <c r="V53" s="42"/>
      <c r="W53" s="8"/>
      <c r="X53" s="8"/>
      <c r="Y53" s="8"/>
      <c r="Z53" s="8"/>
      <c r="AA53" s="8"/>
      <c r="AB53" s="8"/>
    </row>
    <row r="54" spans="1:29" x14ac:dyDescent="0.25">
      <c r="A54" s="53" t="s">
        <v>28</v>
      </c>
      <c r="B54" s="54">
        <f>SUM(B52:B53)</f>
        <v>326</v>
      </c>
      <c r="C54" s="55"/>
      <c r="D54" s="5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41"/>
      <c r="T54" s="8"/>
      <c r="U54" s="8"/>
      <c r="V54" s="42"/>
      <c r="W54" s="8"/>
      <c r="X54" s="8"/>
      <c r="Y54" s="8"/>
      <c r="Z54" s="8"/>
      <c r="AA54" s="8"/>
      <c r="AB54" s="8"/>
    </row>
    <row r="55" spans="1:29" x14ac:dyDescent="0.25">
      <c r="A55" s="56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41"/>
      <c r="T55" s="8"/>
      <c r="U55" s="8"/>
      <c r="V55" s="42"/>
      <c r="W55" s="8"/>
      <c r="X55" s="8"/>
      <c r="Y55" s="8"/>
      <c r="Z55" s="8"/>
      <c r="AA55" s="8"/>
      <c r="AB55" s="8"/>
    </row>
    <row r="56" spans="1:29" x14ac:dyDescent="0.25">
      <c r="A56" s="5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41"/>
      <c r="T56" s="8"/>
      <c r="U56" s="8"/>
      <c r="V56" s="42"/>
      <c r="W56" s="8"/>
      <c r="X56" s="8"/>
      <c r="Y56" s="8"/>
      <c r="Z56" s="8"/>
      <c r="AA56" s="8"/>
      <c r="AB56" s="8"/>
    </row>
    <row r="57" spans="1:29" x14ac:dyDescent="0.25">
      <c r="A57" s="3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41"/>
      <c r="T57" s="8"/>
      <c r="U57" s="8"/>
      <c r="V57" s="42"/>
      <c r="W57" s="8"/>
      <c r="X57" s="8"/>
      <c r="Y57" s="8"/>
      <c r="Z57" s="8"/>
      <c r="AA57" s="8"/>
      <c r="AB57" s="8"/>
    </row>
    <row r="58" spans="1:29" x14ac:dyDescent="0.25">
      <c r="A58" s="3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41"/>
      <c r="T58" s="8"/>
      <c r="U58" s="8"/>
      <c r="V58" s="42"/>
      <c r="W58" s="8"/>
      <c r="X58" s="8"/>
      <c r="Y58" s="8"/>
      <c r="Z58" s="8"/>
      <c r="AA58" s="8"/>
      <c r="AB58" s="8"/>
    </row>
    <row r="59" spans="1:29" x14ac:dyDescent="0.2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41"/>
      <c r="T59" s="8"/>
      <c r="U59" s="8"/>
      <c r="V59" s="42"/>
      <c r="W59" s="8"/>
      <c r="X59" s="8"/>
      <c r="Y59" s="8"/>
      <c r="Z59" s="8"/>
      <c r="AA59" s="8"/>
      <c r="AB59" s="8"/>
      <c r="AC59" s="8"/>
    </row>
    <row r="60" spans="1:29" x14ac:dyDescent="0.25">
      <c r="A60" s="60" t="s">
        <v>66</v>
      </c>
      <c r="B60" s="60"/>
      <c r="C60" s="61" t="s">
        <v>52</v>
      </c>
      <c r="D60" s="61"/>
      <c r="E60" s="62" t="s">
        <v>52</v>
      </c>
      <c r="F60" s="63"/>
      <c r="G60" s="62"/>
      <c r="H60" s="60"/>
      <c r="I60" s="60"/>
      <c r="J60" s="60"/>
      <c r="K60" s="60"/>
      <c r="L60" s="63"/>
      <c r="M60" s="63"/>
      <c r="N60" s="63"/>
      <c r="O60" s="64" t="s">
        <v>52</v>
      </c>
      <c r="P60" s="63"/>
      <c r="Q60" s="63"/>
      <c r="R60" s="63"/>
      <c r="S60" s="62"/>
      <c r="T60" s="62"/>
      <c r="U60" s="61"/>
      <c r="V60" s="65"/>
      <c r="W60" s="60"/>
      <c r="X60" s="60"/>
      <c r="Y60" s="60"/>
      <c r="Z60" s="60"/>
      <c r="AA60" s="65" t="s">
        <v>52</v>
      </c>
      <c r="AB60" s="60"/>
    </row>
    <row r="61" spans="1:29" x14ac:dyDescent="0.25">
      <c r="B61" s="60"/>
      <c r="C61" s="66" t="s">
        <v>53</v>
      </c>
      <c r="D61" s="66"/>
      <c r="E61" s="67" t="s">
        <v>56</v>
      </c>
      <c r="F61" s="68"/>
      <c r="G61" s="67"/>
      <c r="H61" s="60"/>
      <c r="I61" s="60"/>
      <c r="J61" s="60"/>
      <c r="K61" s="60"/>
      <c r="L61" s="68"/>
      <c r="M61" s="68"/>
      <c r="N61" s="68"/>
      <c r="O61" s="69" t="s">
        <v>54</v>
      </c>
      <c r="P61" s="68"/>
      <c r="Q61" s="68"/>
      <c r="R61" s="68"/>
      <c r="S61" s="67"/>
      <c r="T61" s="67"/>
      <c r="U61" s="61"/>
      <c r="V61" s="70"/>
      <c r="W61" s="60"/>
      <c r="X61" s="60"/>
      <c r="Y61" s="60"/>
      <c r="Z61" s="60"/>
      <c r="AA61" s="70" t="s">
        <v>55</v>
      </c>
      <c r="AB61" s="60"/>
    </row>
    <row r="62" spans="1:29" x14ac:dyDescent="0.2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41"/>
      <c r="T62" s="8"/>
      <c r="U62" s="8"/>
      <c r="V62" s="42"/>
      <c r="W62" s="8"/>
      <c r="X62" s="8"/>
      <c r="Y62" s="8"/>
      <c r="Z62" s="8"/>
      <c r="AA62" s="8"/>
      <c r="AB62" s="8"/>
      <c r="AC62" s="8"/>
    </row>
  </sheetData>
  <autoFilter ref="A12:AI41"/>
  <mergeCells count="16">
    <mergeCell ref="A10:AC10"/>
    <mergeCell ref="S11:AC11"/>
    <mergeCell ref="A1:AB5"/>
    <mergeCell ref="A6:AB6"/>
    <mergeCell ref="A8:AB9"/>
    <mergeCell ref="I11:I12"/>
    <mergeCell ref="J11:O11"/>
    <mergeCell ref="P11:P12"/>
    <mergeCell ref="Q11:Q12"/>
    <mergeCell ref="A11:A12"/>
    <mergeCell ref="B11:B12"/>
    <mergeCell ref="C11:C12"/>
    <mergeCell ref="E11:E12"/>
    <mergeCell ref="F11:G11"/>
    <mergeCell ref="H11:H12"/>
    <mergeCell ref="D11:D12"/>
  </mergeCells>
  <conditionalFormatting sqref="E38 E13:E18 E23:E26">
    <cfRule type="containsText" dxfId="299" priority="249" stopIfTrue="1" operator="containsText" text="Pueblos Originarios">
      <formula>NOT(ISERROR(SEARCH("Pueblos Originarios",E13)))</formula>
    </cfRule>
    <cfRule type="containsText" dxfId="298" priority="250" operator="containsText" text="Viviendas económicas">
      <formula>NOT(ISERROR(SEARCH("Viviendas económicas",E13)))</formula>
    </cfRule>
    <cfRule type="containsText" dxfId="297" priority="251" stopIfTrue="1" operator="containsText" text="CHE TAPYI">
      <formula>NOT(ISERROR(SEARCH("CHE TAPYI",E13)))</formula>
    </cfRule>
    <cfRule type="containsText" dxfId="296" priority="252" stopIfTrue="1" operator="containsText" text="CEPRA">
      <formula>NOT(ISERROR(SEARCH("CEPRA",E13)))</formula>
    </cfRule>
    <cfRule type="containsText" dxfId="295" priority="253" stopIfTrue="1" operator="containsText" text="FONCOOP">
      <formula>NOT(ISERROR(SEARCH("FONCOOP",E13)))</formula>
    </cfRule>
    <cfRule type="containsText" dxfId="294" priority="254" stopIfTrue="1" operator="containsText" text="FONAVIS">
      <formula>NOT(ISERROR(SEARCH("FONAVIS",E13)))</formula>
    </cfRule>
    <cfRule type="containsText" dxfId="293" priority="255" stopIfTrue="1" operator="containsText" text="FOCEM">
      <formula>NOT(ISERROR(SEARCH("FOCEM",E13)))</formula>
    </cfRule>
    <cfRule type="containsText" dxfId="292" priority="256" stopIfTrue="1" operator="containsText" text="Vya Renda">
      <formula>NOT(ISERROR(SEARCH("Vya Renda",E13)))</formula>
    </cfRule>
  </conditionalFormatting>
  <conditionalFormatting sqref="I24:J24 I11:J11 Q11:S11 J25:J26 J27:L27 K24:L26 V28 I25:I27 X27:X28 I28:L28 AB28 AB13:AB16 AB34 AB36:AB38 I30:O40 Q30:Q40 AB30:AB32 V24:V26 X24:X25 Y24:Z28 I13:O20 AB18:AB20 Q13:Q20 S14:Z14 S24:U28 S30:Z37 Q22:Q28 M22:O28 I22:L23 S39:Z40 T38:Z38 W24:W28 S16:Z20 T15:Z15 U13:Z13 S22:Z22 AB22:AB26">
    <cfRule type="containsText" dxfId="291" priority="243" operator="containsText" text="adjudicado">
      <formula>NOT(ISERROR(SEARCH("adjudicado",I11)))</formula>
    </cfRule>
    <cfRule type="containsText" dxfId="290" priority="244" operator="containsText" text="A rescindir">
      <formula>NOT(ISERROR(SEARCH("A rescindir",I11)))</formula>
    </cfRule>
    <cfRule type="containsText" dxfId="289" priority="245" operator="containsText" text="Rescindido">
      <formula>NOT(ISERROR(SEARCH("Rescindido",I11)))</formula>
    </cfRule>
    <cfRule type="containsText" dxfId="288" priority="246" operator="containsText" text="Paralizado a Reactivar">
      <formula>NOT(ISERROR(SEARCH("Paralizado a Reactivar",I11)))</formula>
    </cfRule>
    <cfRule type="containsText" dxfId="287" priority="247" operator="containsText" text="Paralizado">
      <formula>NOT(ISERROR(SEARCH("Paralizado",I11)))</formula>
    </cfRule>
    <cfRule type="containsText" dxfId="286" priority="248" operator="containsText" text="En Ejecución">
      <formula>NOT(ISERROR(SEARCH("En Ejecución",I11)))</formula>
    </cfRule>
  </conditionalFormatting>
  <conditionalFormatting sqref="AB29 I29:O29 Q29 S29:Z29">
    <cfRule type="containsText" dxfId="285" priority="231" operator="containsText" text="adjudicado">
      <formula>NOT(ISERROR(SEARCH("adjudicado",I29)))</formula>
    </cfRule>
    <cfRule type="containsText" dxfId="284" priority="232" operator="containsText" text="A rescindir">
      <formula>NOT(ISERROR(SEARCH("A rescindir",I29)))</formula>
    </cfRule>
    <cfRule type="containsText" dxfId="283" priority="233" operator="containsText" text="Rescindido">
      <formula>NOT(ISERROR(SEARCH("Rescindido",I29)))</formula>
    </cfRule>
    <cfRule type="containsText" dxfId="282" priority="234" operator="containsText" text="Paralizado a Reactivar">
      <formula>NOT(ISERROR(SEARCH("Paralizado a Reactivar",I29)))</formula>
    </cfRule>
    <cfRule type="containsText" dxfId="281" priority="235" operator="containsText" text="Paralizado">
      <formula>NOT(ISERROR(SEARCH("Paralizado",I29)))</formula>
    </cfRule>
    <cfRule type="containsText" dxfId="280" priority="236" operator="containsText" text="En Ejecución">
      <formula>NOT(ISERROR(SEARCH("En Ejecución",I29)))</formula>
    </cfRule>
  </conditionalFormatting>
  <conditionalFormatting sqref="AB17">
    <cfRule type="containsText" dxfId="279" priority="225" operator="containsText" text="adjudicado">
      <formula>NOT(ISERROR(SEARCH("adjudicado",AB17)))</formula>
    </cfRule>
    <cfRule type="containsText" dxfId="278" priority="226" operator="containsText" text="A rescindir">
      <formula>NOT(ISERROR(SEARCH("A rescindir",AB17)))</formula>
    </cfRule>
    <cfRule type="containsText" dxfId="277" priority="227" operator="containsText" text="Rescindido">
      <formula>NOT(ISERROR(SEARCH("Rescindido",AB17)))</formula>
    </cfRule>
    <cfRule type="containsText" dxfId="276" priority="228" operator="containsText" text="Paralizado a Reactivar">
      <formula>NOT(ISERROR(SEARCH("Paralizado a Reactivar",AB17)))</formula>
    </cfRule>
    <cfRule type="containsText" dxfId="275" priority="229" operator="containsText" text="Paralizado">
      <formula>NOT(ISERROR(SEARCH("Paralizado",AB17)))</formula>
    </cfRule>
    <cfRule type="containsText" dxfId="274" priority="230" operator="containsText" text="En Ejecución">
      <formula>NOT(ISERROR(SEARCH("En Ejecución",AB17)))</formula>
    </cfRule>
  </conditionalFormatting>
  <conditionalFormatting sqref="AB39:AB40">
    <cfRule type="containsText" dxfId="273" priority="219" operator="containsText" text="adjudicado">
      <formula>NOT(ISERROR(SEARCH("adjudicado",AB39)))</formula>
    </cfRule>
    <cfRule type="containsText" dxfId="272" priority="220" operator="containsText" text="A rescindir">
      <formula>NOT(ISERROR(SEARCH("A rescindir",AB39)))</formula>
    </cfRule>
    <cfRule type="containsText" dxfId="271" priority="221" operator="containsText" text="Rescindido">
      <formula>NOT(ISERROR(SEARCH("Rescindido",AB39)))</formula>
    </cfRule>
    <cfRule type="containsText" dxfId="270" priority="222" operator="containsText" text="Paralizado a Reactivar">
      <formula>NOT(ISERROR(SEARCH("Paralizado a Reactivar",AB39)))</formula>
    </cfRule>
    <cfRule type="containsText" dxfId="269" priority="223" operator="containsText" text="Paralizado">
      <formula>NOT(ISERROR(SEARCH("Paralizado",AB39)))</formula>
    </cfRule>
    <cfRule type="containsText" dxfId="268" priority="224" operator="containsText" text="En Ejecución">
      <formula>NOT(ISERROR(SEARCH("En Ejecución",AB39)))</formula>
    </cfRule>
  </conditionalFormatting>
  <conditionalFormatting sqref="AC38">
    <cfRule type="containsText" dxfId="267" priority="213" operator="containsText" text="adjudicado">
      <formula>NOT(ISERROR(SEARCH("adjudicado",AC38)))</formula>
    </cfRule>
    <cfRule type="containsText" dxfId="266" priority="214" operator="containsText" text="A rescindir">
      <formula>NOT(ISERROR(SEARCH("A rescindir",AC38)))</formula>
    </cfRule>
    <cfRule type="containsText" dxfId="265" priority="215" operator="containsText" text="Rescindido">
      <formula>NOT(ISERROR(SEARCH("Rescindido",AC38)))</formula>
    </cfRule>
    <cfRule type="containsText" dxfId="264" priority="216" operator="containsText" text="Paralizado a Reactivar">
      <formula>NOT(ISERROR(SEARCH("Paralizado a Reactivar",AC38)))</formula>
    </cfRule>
    <cfRule type="containsText" dxfId="263" priority="217" operator="containsText" text="Paralizado">
      <formula>NOT(ISERROR(SEARCH("Paralizado",AC38)))</formula>
    </cfRule>
    <cfRule type="containsText" dxfId="262" priority="218" operator="containsText" text="En Ejecución">
      <formula>NOT(ISERROR(SEARCH("En Ejecución",AC38)))</formula>
    </cfRule>
  </conditionalFormatting>
  <conditionalFormatting sqref="AC23">
    <cfRule type="containsText" dxfId="261" priority="207" operator="containsText" text="adjudicado">
      <formula>NOT(ISERROR(SEARCH("adjudicado",AC23)))</formula>
    </cfRule>
    <cfRule type="containsText" dxfId="260" priority="208" operator="containsText" text="A rescindir">
      <formula>NOT(ISERROR(SEARCH("A rescindir",AC23)))</formula>
    </cfRule>
    <cfRule type="containsText" dxfId="259" priority="209" operator="containsText" text="Rescindido">
      <formula>NOT(ISERROR(SEARCH("Rescindido",AC23)))</formula>
    </cfRule>
    <cfRule type="containsText" dxfId="258" priority="210" operator="containsText" text="Paralizado a Reactivar">
      <formula>NOT(ISERROR(SEARCH("Paralizado a Reactivar",AC23)))</formula>
    </cfRule>
    <cfRule type="containsText" dxfId="257" priority="211" operator="containsText" text="Paralizado">
      <formula>NOT(ISERROR(SEARCH("Paralizado",AC23)))</formula>
    </cfRule>
    <cfRule type="containsText" dxfId="256" priority="212" operator="containsText" text="En Ejecución">
      <formula>NOT(ISERROR(SEARCH("En Ejecución",AC23)))</formula>
    </cfRule>
  </conditionalFormatting>
  <conditionalFormatting sqref="AC18">
    <cfRule type="containsText" dxfId="255" priority="201" operator="containsText" text="adjudicado">
      <formula>NOT(ISERROR(SEARCH("adjudicado",AC18)))</formula>
    </cfRule>
    <cfRule type="containsText" dxfId="254" priority="202" operator="containsText" text="A rescindir">
      <formula>NOT(ISERROR(SEARCH("A rescindir",AC18)))</formula>
    </cfRule>
    <cfRule type="containsText" dxfId="253" priority="203" operator="containsText" text="Rescindido">
      <formula>NOT(ISERROR(SEARCH("Rescindido",AC18)))</formula>
    </cfRule>
    <cfRule type="containsText" dxfId="252" priority="204" operator="containsText" text="Paralizado a Reactivar">
      <formula>NOT(ISERROR(SEARCH("Paralizado a Reactivar",AC18)))</formula>
    </cfRule>
    <cfRule type="containsText" dxfId="251" priority="205" operator="containsText" text="Paralizado">
      <formula>NOT(ISERROR(SEARCH("Paralizado",AC18)))</formula>
    </cfRule>
    <cfRule type="containsText" dxfId="250" priority="206" operator="containsText" text="En Ejecución">
      <formula>NOT(ISERROR(SEARCH("En Ejecución",AC18)))</formula>
    </cfRule>
  </conditionalFormatting>
  <conditionalFormatting sqref="AC15">
    <cfRule type="containsText" dxfId="249" priority="195" operator="containsText" text="adjudicado">
      <formula>NOT(ISERROR(SEARCH("adjudicado",AC15)))</formula>
    </cfRule>
    <cfRule type="containsText" dxfId="248" priority="196" operator="containsText" text="A rescindir">
      <formula>NOT(ISERROR(SEARCH("A rescindir",AC15)))</formula>
    </cfRule>
    <cfRule type="containsText" dxfId="247" priority="197" operator="containsText" text="Rescindido">
      <formula>NOT(ISERROR(SEARCH("Rescindido",AC15)))</formula>
    </cfRule>
    <cfRule type="containsText" dxfId="246" priority="198" operator="containsText" text="Paralizado a Reactivar">
      <formula>NOT(ISERROR(SEARCH("Paralizado a Reactivar",AC15)))</formula>
    </cfRule>
    <cfRule type="containsText" dxfId="245" priority="199" operator="containsText" text="Paralizado">
      <formula>NOT(ISERROR(SEARCH("Paralizado",AC15)))</formula>
    </cfRule>
    <cfRule type="containsText" dxfId="244" priority="200" operator="containsText" text="En Ejecución">
      <formula>NOT(ISERROR(SEARCH("En Ejecución",AC15)))</formula>
    </cfRule>
  </conditionalFormatting>
  <conditionalFormatting sqref="AC13">
    <cfRule type="containsText" dxfId="243" priority="189" operator="containsText" text="adjudicado">
      <formula>NOT(ISERROR(SEARCH("adjudicado",AC13)))</formula>
    </cfRule>
    <cfRule type="containsText" dxfId="242" priority="190" operator="containsText" text="A rescindir">
      <formula>NOT(ISERROR(SEARCH("A rescindir",AC13)))</formula>
    </cfRule>
    <cfRule type="containsText" dxfId="241" priority="191" operator="containsText" text="Rescindido">
      <formula>NOT(ISERROR(SEARCH("Rescindido",AC13)))</formula>
    </cfRule>
    <cfRule type="containsText" dxfId="240" priority="192" operator="containsText" text="Paralizado a Reactivar">
      <formula>NOT(ISERROR(SEARCH("Paralizado a Reactivar",AC13)))</formula>
    </cfRule>
    <cfRule type="containsText" dxfId="239" priority="193" operator="containsText" text="Paralizado">
      <formula>NOT(ISERROR(SEARCH("Paralizado",AC13)))</formula>
    </cfRule>
    <cfRule type="containsText" dxfId="238" priority="194" operator="containsText" text="En Ejecución">
      <formula>NOT(ISERROR(SEARCH("En Ejecución",AC13)))</formula>
    </cfRule>
  </conditionalFormatting>
  <conditionalFormatting sqref="AD14">
    <cfRule type="containsText" dxfId="237" priority="183" operator="containsText" text="adjudicado">
      <formula>NOT(ISERROR(SEARCH("adjudicado",AD14)))</formula>
    </cfRule>
    <cfRule type="containsText" dxfId="236" priority="184" operator="containsText" text="A rescindir">
      <formula>NOT(ISERROR(SEARCH("A rescindir",AD14)))</formula>
    </cfRule>
    <cfRule type="containsText" dxfId="235" priority="185" operator="containsText" text="Rescindido">
      <formula>NOT(ISERROR(SEARCH("Rescindido",AD14)))</formula>
    </cfRule>
    <cfRule type="containsText" dxfId="234" priority="186" operator="containsText" text="Paralizado a Reactivar">
      <formula>NOT(ISERROR(SEARCH("Paralizado a Reactivar",AD14)))</formula>
    </cfRule>
    <cfRule type="containsText" dxfId="233" priority="187" operator="containsText" text="Paralizado">
      <formula>NOT(ISERROR(SEARCH("Paralizado",AD14)))</formula>
    </cfRule>
    <cfRule type="containsText" dxfId="232" priority="188" operator="containsText" text="En Ejecución">
      <formula>NOT(ISERROR(SEARCH("En Ejecución",AD14)))</formula>
    </cfRule>
  </conditionalFormatting>
  <conditionalFormatting sqref="AD16:AD17">
    <cfRule type="containsText" dxfId="231" priority="177" operator="containsText" text="adjudicado">
      <formula>NOT(ISERROR(SEARCH("adjudicado",AD16)))</formula>
    </cfRule>
    <cfRule type="containsText" dxfId="230" priority="178" operator="containsText" text="A rescindir">
      <formula>NOT(ISERROR(SEARCH("A rescindir",AD16)))</formula>
    </cfRule>
    <cfRule type="containsText" dxfId="229" priority="179" operator="containsText" text="Rescindido">
      <formula>NOT(ISERROR(SEARCH("Rescindido",AD16)))</formula>
    </cfRule>
    <cfRule type="containsText" dxfId="228" priority="180" operator="containsText" text="Paralizado a Reactivar">
      <formula>NOT(ISERROR(SEARCH("Paralizado a Reactivar",AD16)))</formula>
    </cfRule>
    <cfRule type="containsText" dxfId="227" priority="181" operator="containsText" text="Paralizado">
      <formula>NOT(ISERROR(SEARCH("Paralizado",AD16)))</formula>
    </cfRule>
    <cfRule type="containsText" dxfId="226" priority="182" operator="containsText" text="En Ejecución">
      <formula>NOT(ISERROR(SEARCH("En Ejecución",AD16)))</formula>
    </cfRule>
  </conditionalFormatting>
  <conditionalFormatting sqref="AD19:AD20 AD22">
    <cfRule type="containsText" dxfId="225" priority="171" operator="containsText" text="adjudicado">
      <formula>NOT(ISERROR(SEARCH("adjudicado",AD19)))</formula>
    </cfRule>
    <cfRule type="containsText" dxfId="224" priority="172" operator="containsText" text="A rescindir">
      <formula>NOT(ISERROR(SEARCH("A rescindir",AD19)))</formula>
    </cfRule>
    <cfRule type="containsText" dxfId="223" priority="173" operator="containsText" text="Rescindido">
      <formula>NOT(ISERROR(SEARCH("Rescindido",AD19)))</formula>
    </cfRule>
    <cfRule type="containsText" dxfId="222" priority="174" operator="containsText" text="Paralizado a Reactivar">
      <formula>NOT(ISERROR(SEARCH("Paralizado a Reactivar",AD19)))</formula>
    </cfRule>
    <cfRule type="containsText" dxfId="221" priority="175" operator="containsText" text="Paralizado">
      <formula>NOT(ISERROR(SEARCH("Paralizado",AD19)))</formula>
    </cfRule>
    <cfRule type="containsText" dxfId="220" priority="176" operator="containsText" text="En Ejecución">
      <formula>NOT(ISERROR(SEARCH("En Ejecución",AD19)))</formula>
    </cfRule>
  </conditionalFormatting>
  <conditionalFormatting sqref="AD24:AD33">
    <cfRule type="containsText" dxfId="219" priority="165" operator="containsText" text="adjudicado">
      <formula>NOT(ISERROR(SEARCH("adjudicado",AD24)))</formula>
    </cfRule>
    <cfRule type="containsText" dxfId="218" priority="166" operator="containsText" text="A rescindir">
      <formula>NOT(ISERROR(SEARCH("A rescindir",AD24)))</formula>
    </cfRule>
    <cfRule type="containsText" dxfId="217" priority="167" operator="containsText" text="Rescindido">
      <formula>NOT(ISERROR(SEARCH("Rescindido",AD24)))</formula>
    </cfRule>
    <cfRule type="containsText" dxfId="216" priority="168" operator="containsText" text="Paralizado a Reactivar">
      <formula>NOT(ISERROR(SEARCH("Paralizado a Reactivar",AD24)))</formula>
    </cfRule>
    <cfRule type="containsText" dxfId="215" priority="169" operator="containsText" text="Paralizado">
      <formula>NOT(ISERROR(SEARCH("Paralizado",AD24)))</formula>
    </cfRule>
    <cfRule type="containsText" dxfId="214" priority="170" operator="containsText" text="En Ejecución">
      <formula>NOT(ISERROR(SEARCH("En Ejecución",AD24)))</formula>
    </cfRule>
  </conditionalFormatting>
  <conditionalFormatting sqref="AD34:AD37">
    <cfRule type="containsText" dxfId="213" priority="159" operator="containsText" text="adjudicado">
      <formula>NOT(ISERROR(SEARCH("adjudicado",AD34)))</formula>
    </cfRule>
    <cfRule type="containsText" dxfId="212" priority="160" operator="containsText" text="A rescindir">
      <formula>NOT(ISERROR(SEARCH("A rescindir",AD34)))</formula>
    </cfRule>
    <cfRule type="containsText" dxfId="211" priority="161" operator="containsText" text="Rescindido">
      <formula>NOT(ISERROR(SEARCH("Rescindido",AD34)))</formula>
    </cfRule>
    <cfRule type="containsText" dxfId="210" priority="162" operator="containsText" text="Paralizado a Reactivar">
      <formula>NOT(ISERROR(SEARCH("Paralizado a Reactivar",AD34)))</formula>
    </cfRule>
    <cfRule type="containsText" dxfId="209" priority="163" operator="containsText" text="Paralizado">
      <formula>NOT(ISERROR(SEARCH("Paralizado",AD34)))</formula>
    </cfRule>
    <cfRule type="containsText" dxfId="208" priority="164" operator="containsText" text="En Ejecución">
      <formula>NOT(ISERROR(SEARCH("En Ejecución",AD34)))</formula>
    </cfRule>
  </conditionalFormatting>
  <conditionalFormatting sqref="AD39:AD40">
    <cfRule type="containsText" dxfId="207" priority="153" operator="containsText" text="adjudicado">
      <formula>NOT(ISERROR(SEARCH("adjudicado",AD39)))</formula>
    </cfRule>
    <cfRule type="containsText" dxfId="206" priority="154" operator="containsText" text="A rescindir">
      <formula>NOT(ISERROR(SEARCH("A rescindir",AD39)))</formula>
    </cfRule>
    <cfRule type="containsText" dxfId="205" priority="155" operator="containsText" text="Rescindido">
      <formula>NOT(ISERROR(SEARCH("Rescindido",AD39)))</formula>
    </cfRule>
    <cfRule type="containsText" dxfId="204" priority="156" operator="containsText" text="Paralizado a Reactivar">
      <formula>NOT(ISERROR(SEARCH("Paralizado a Reactivar",AD39)))</formula>
    </cfRule>
    <cfRule type="containsText" dxfId="203" priority="157" operator="containsText" text="Paralizado">
      <formula>NOT(ISERROR(SEARCH("Paralizado",AD39)))</formula>
    </cfRule>
    <cfRule type="containsText" dxfId="202" priority="158" operator="containsText" text="En Ejecución">
      <formula>NOT(ISERROR(SEARCH("En Ejecución",AD39)))</formula>
    </cfRule>
  </conditionalFormatting>
  <conditionalFormatting sqref="R14 R22 R29:R37 R39 R24:R27 R19:R20 R16:R17">
    <cfRule type="containsText" dxfId="201" priority="99" operator="containsText" text="adjudicado">
      <formula>NOT(ISERROR(SEARCH("adjudicado",R14)))</formula>
    </cfRule>
    <cfRule type="containsText" dxfId="200" priority="100" operator="containsText" text="A rescindir">
      <formula>NOT(ISERROR(SEARCH("A rescindir",R14)))</formula>
    </cfRule>
    <cfRule type="containsText" dxfId="199" priority="101" operator="containsText" text="Rescindido">
      <formula>NOT(ISERROR(SEARCH("Rescindido",R14)))</formula>
    </cfRule>
    <cfRule type="containsText" dxfId="198" priority="102" operator="containsText" text="Paralizado a Reactivar">
      <formula>NOT(ISERROR(SEARCH("Paralizado a Reactivar",R14)))</formula>
    </cfRule>
    <cfRule type="containsText" dxfId="197" priority="103" operator="containsText" text="Paralizado">
      <formula>NOT(ISERROR(SEARCH("Paralizado",R14)))</formula>
    </cfRule>
    <cfRule type="containsText" dxfId="196" priority="104" operator="containsText" text="En Ejecución">
      <formula>NOT(ISERROR(SEARCH("En Ejecución",R14)))</formula>
    </cfRule>
  </conditionalFormatting>
  <conditionalFormatting sqref="R28">
    <cfRule type="containsText" dxfId="195" priority="93" operator="containsText" text="adjudicado">
      <formula>NOT(ISERROR(SEARCH("adjudicado",R28)))</formula>
    </cfRule>
    <cfRule type="containsText" dxfId="194" priority="94" operator="containsText" text="A rescindir">
      <formula>NOT(ISERROR(SEARCH("A rescindir",R28)))</formula>
    </cfRule>
    <cfRule type="containsText" dxfId="193" priority="95" operator="containsText" text="Rescindido">
      <formula>NOT(ISERROR(SEARCH("Rescindido",R28)))</formula>
    </cfRule>
    <cfRule type="containsText" dxfId="192" priority="96" operator="containsText" text="Paralizado a Reactivar">
      <formula>NOT(ISERROR(SEARCH("Paralizado a Reactivar",R28)))</formula>
    </cfRule>
    <cfRule type="containsText" dxfId="191" priority="97" operator="containsText" text="Paralizado">
      <formula>NOT(ISERROR(SEARCH("Paralizado",R28)))</formula>
    </cfRule>
    <cfRule type="containsText" dxfId="190" priority="98" operator="containsText" text="En Ejecución">
      <formula>NOT(ISERROR(SEARCH("En Ejecución",R28)))</formula>
    </cfRule>
  </conditionalFormatting>
  <conditionalFormatting sqref="E21">
    <cfRule type="containsText" dxfId="189" priority="85" stopIfTrue="1" operator="containsText" text="Pueblos Originarios">
      <formula>NOT(ISERROR(SEARCH("Pueblos Originarios",E21)))</formula>
    </cfRule>
    <cfRule type="containsText" dxfId="188" priority="86" operator="containsText" text="Viviendas económicas">
      <formula>NOT(ISERROR(SEARCH("Viviendas económicas",E21)))</formula>
    </cfRule>
    <cfRule type="containsText" dxfId="187" priority="87" stopIfTrue="1" operator="containsText" text="CHE TAPYI">
      <formula>NOT(ISERROR(SEARCH("CHE TAPYI",E21)))</formula>
    </cfRule>
    <cfRule type="containsText" dxfId="186" priority="88" stopIfTrue="1" operator="containsText" text="CEPRA">
      <formula>NOT(ISERROR(SEARCH("CEPRA",E21)))</formula>
    </cfRule>
    <cfRule type="containsText" dxfId="185" priority="89" stopIfTrue="1" operator="containsText" text="FONCOOP">
      <formula>NOT(ISERROR(SEARCH("FONCOOP",E21)))</formula>
    </cfRule>
    <cfRule type="containsText" dxfId="184" priority="90" stopIfTrue="1" operator="containsText" text="FONAVIS">
      <formula>NOT(ISERROR(SEARCH("FONAVIS",E21)))</formula>
    </cfRule>
    <cfRule type="containsText" dxfId="183" priority="91" stopIfTrue="1" operator="containsText" text="FOCEM">
      <formula>NOT(ISERROR(SEARCH("FOCEM",E21)))</formula>
    </cfRule>
    <cfRule type="containsText" dxfId="182" priority="92" stopIfTrue="1" operator="containsText" text="Vya Renda">
      <formula>NOT(ISERROR(SEARCH("Vya Renda",E21)))</formula>
    </cfRule>
  </conditionalFormatting>
  <conditionalFormatting sqref="Q21 H21:O21 F21">
    <cfRule type="containsText" dxfId="173" priority="79" operator="containsText" text="adjudicado">
      <formula>NOT(ISERROR(SEARCH("adjudicado",F21)))</formula>
    </cfRule>
    <cfRule type="containsText" dxfId="172" priority="80" operator="containsText" text="A rescindir">
      <formula>NOT(ISERROR(SEARCH("A rescindir",F21)))</formula>
    </cfRule>
    <cfRule type="containsText" dxfId="171" priority="81" operator="containsText" text="Rescindido">
      <formula>NOT(ISERROR(SEARCH("Rescindido",F21)))</formula>
    </cfRule>
    <cfRule type="containsText" dxfId="170" priority="82" operator="containsText" text="Paralizado a Reactivar">
      <formula>NOT(ISERROR(SEARCH("Paralizado a Reactivar",F21)))</formula>
    </cfRule>
    <cfRule type="containsText" dxfId="169" priority="83" operator="containsText" text="Paralizado">
      <formula>NOT(ISERROR(SEARCH("Paralizado",F21)))</formula>
    </cfRule>
    <cfRule type="containsText" dxfId="168" priority="84" operator="containsText" text="En Ejecución">
      <formula>NOT(ISERROR(SEARCH("En Ejecución",F21)))</formula>
    </cfRule>
  </conditionalFormatting>
  <conditionalFormatting sqref="G21">
    <cfRule type="containsText" dxfId="149" priority="67" operator="containsText" text="adjudicado">
      <formula>NOT(ISERROR(SEARCH("adjudicado",G21)))</formula>
    </cfRule>
    <cfRule type="containsText" dxfId="148" priority="68" operator="containsText" text="A rescindir">
      <formula>NOT(ISERROR(SEARCH("A rescindir",G21)))</formula>
    </cfRule>
    <cfRule type="containsText" dxfId="147" priority="69" operator="containsText" text="Rescindido">
      <formula>NOT(ISERROR(SEARCH("Rescindido",G21)))</formula>
    </cfRule>
    <cfRule type="containsText" dxfId="146" priority="70" operator="containsText" text="Paralizado a Reactivar">
      <formula>NOT(ISERROR(SEARCH("Paralizado a Reactivar",G21)))</formula>
    </cfRule>
    <cfRule type="containsText" dxfId="145" priority="71" operator="containsText" text="Paralizado">
      <formula>NOT(ISERROR(SEARCH("Paralizado",G21)))</formula>
    </cfRule>
    <cfRule type="containsText" dxfId="144" priority="72" operator="containsText" text="En Ejecución">
      <formula>NOT(ISERROR(SEARCH("En Ejecución",G21)))</formula>
    </cfRule>
  </conditionalFormatting>
  <conditionalFormatting sqref="R40">
    <cfRule type="containsText" dxfId="131" priority="61" operator="containsText" text="adjudicado">
      <formula>NOT(ISERROR(SEARCH("adjudicado",R40)))</formula>
    </cfRule>
    <cfRule type="containsText" dxfId="130" priority="62" operator="containsText" text="A rescindir">
      <formula>NOT(ISERROR(SEARCH("A rescindir",R40)))</formula>
    </cfRule>
    <cfRule type="containsText" dxfId="129" priority="63" operator="containsText" text="Rescindido">
      <formula>NOT(ISERROR(SEARCH("Rescindido",R40)))</formula>
    </cfRule>
    <cfRule type="containsText" dxfId="128" priority="64" operator="containsText" text="Paralizado a Reactivar">
      <formula>NOT(ISERROR(SEARCH("Paralizado a Reactivar",R40)))</formula>
    </cfRule>
    <cfRule type="containsText" dxfId="127" priority="65" operator="containsText" text="Paralizado">
      <formula>NOT(ISERROR(SEARCH("Paralizado",R40)))</formula>
    </cfRule>
    <cfRule type="containsText" dxfId="126" priority="66" operator="containsText" text="En Ejecución">
      <formula>NOT(ISERROR(SEARCH("En Ejecución",R40)))</formula>
    </cfRule>
  </conditionalFormatting>
  <conditionalFormatting sqref="R38:S38">
    <cfRule type="containsText" dxfId="119" priority="55" operator="containsText" text="adjudicado">
      <formula>NOT(ISERROR(SEARCH("adjudicado",R38)))</formula>
    </cfRule>
    <cfRule type="containsText" dxfId="118" priority="56" operator="containsText" text="A rescindir">
      <formula>NOT(ISERROR(SEARCH("A rescindir",R38)))</formula>
    </cfRule>
    <cfRule type="containsText" dxfId="117" priority="57" operator="containsText" text="Rescindido">
      <formula>NOT(ISERROR(SEARCH("Rescindido",R38)))</formula>
    </cfRule>
    <cfRule type="containsText" dxfId="116" priority="58" operator="containsText" text="Paralizado a Reactivar">
      <formula>NOT(ISERROR(SEARCH("Paralizado a Reactivar",R38)))</formula>
    </cfRule>
    <cfRule type="containsText" dxfId="115" priority="59" operator="containsText" text="Paralizado">
      <formula>NOT(ISERROR(SEARCH("Paralizado",R38)))</formula>
    </cfRule>
    <cfRule type="containsText" dxfId="114" priority="60" operator="containsText" text="En Ejecución">
      <formula>NOT(ISERROR(SEARCH("En Ejecución",R38)))</formula>
    </cfRule>
  </conditionalFormatting>
  <conditionalFormatting sqref="R23:Z23">
    <cfRule type="containsText" dxfId="107" priority="49" operator="containsText" text="adjudicado">
      <formula>NOT(ISERROR(SEARCH("adjudicado",R23)))</formula>
    </cfRule>
    <cfRule type="containsText" dxfId="106" priority="50" operator="containsText" text="A rescindir">
      <formula>NOT(ISERROR(SEARCH("A rescindir",R23)))</formula>
    </cfRule>
    <cfRule type="containsText" dxfId="105" priority="51" operator="containsText" text="Rescindido">
      <formula>NOT(ISERROR(SEARCH("Rescindido",R23)))</formula>
    </cfRule>
    <cfRule type="containsText" dxfId="104" priority="52" operator="containsText" text="Paralizado a Reactivar">
      <formula>NOT(ISERROR(SEARCH("Paralizado a Reactivar",R23)))</formula>
    </cfRule>
    <cfRule type="containsText" dxfId="103" priority="53" operator="containsText" text="Paralizado">
      <formula>NOT(ISERROR(SEARCH("Paralizado",R23)))</formula>
    </cfRule>
    <cfRule type="containsText" dxfId="102" priority="54" operator="containsText" text="En Ejecución">
      <formula>NOT(ISERROR(SEARCH("En Ejecución",R23)))</formula>
    </cfRule>
  </conditionalFormatting>
  <conditionalFormatting sqref="R18">
    <cfRule type="containsText" dxfId="95" priority="43" operator="containsText" text="adjudicado">
      <formula>NOT(ISERROR(SEARCH("adjudicado",R18)))</formula>
    </cfRule>
    <cfRule type="containsText" dxfId="94" priority="44" operator="containsText" text="A rescindir">
      <formula>NOT(ISERROR(SEARCH("A rescindir",R18)))</formula>
    </cfRule>
    <cfRule type="containsText" dxfId="93" priority="45" operator="containsText" text="Rescindido">
      <formula>NOT(ISERROR(SEARCH("Rescindido",R18)))</formula>
    </cfRule>
    <cfRule type="containsText" dxfId="92" priority="46" operator="containsText" text="Paralizado a Reactivar">
      <formula>NOT(ISERROR(SEARCH("Paralizado a Reactivar",R18)))</formula>
    </cfRule>
    <cfRule type="containsText" dxfId="91" priority="47" operator="containsText" text="Paralizado">
      <formula>NOT(ISERROR(SEARCH("Paralizado",R18)))</formula>
    </cfRule>
    <cfRule type="containsText" dxfId="90" priority="48" operator="containsText" text="En Ejecución">
      <formula>NOT(ISERROR(SEARCH("En Ejecución",R18)))</formula>
    </cfRule>
  </conditionalFormatting>
  <conditionalFormatting sqref="R15">
    <cfRule type="containsText" dxfId="71" priority="31" operator="containsText" text="adjudicado">
      <formula>NOT(ISERROR(SEARCH("adjudicado",R15)))</formula>
    </cfRule>
    <cfRule type="containsText" dxfId="70" priority="32" operator="containsText" text="A rescindir">
      <formula>NOT(ISERROR(SEARCH("A rescindir",R15)))</formula>
    </cfRule>
    <cfRule type="containsText" dxfId="69" priority="33" operator="containsText" text="Rescindido">
      <formula>NOT(ISERROR(SEARCH("Rescindido",R15)))</formula>
    </cfRule>
    <cfRule type="containsText" dxfId="68" priority="34" operator="containsText" text="Paralizado a Reactivar">
      <formula>NOT(ISERROR(SEARCH("Paralizado a Reactivar",R15)))</formula>
    </cfRule>
    <cfRule type="containsText" dxfId="67" priority="35" operator="containsText" text="Paralizado">
      <formula>NOT(ISERROR(SEARCH("Paralizado",R15)))</formula>
    </cfRule>
    <cfRule type="containsText" dxfId="66" priority="36" operator="containsText" text="En Ejecución">
      <formula>NOT(ISERROR(SEARCH("En Ejecución",R15)))</formula>
    </cfRule>
  </conditionalFormatting>
  <conditionalFormatting sqref="S15">
    <cfRule type="containsText" dxfId="59" priority="25" operator="containsText" text="adjudicado">
      <formula>NOT(ISERROR(SEARCH("adjudicado",S15)))</formula>
    </cfRule>
    <cfRule type="containsText" dxfId="58" priority="26" operator="containsText" text="A rescindir">
      <formula>NOT(ISERROR(SEARCH("A rescindir",S15)))</formula>
    </cfRule>
    <cfRule type="containsText" dxfId="57" priority="27" operator="containsText" text="Rescindido">
      <formula>NOT(ISERROR(SEARCH("Rescindido",S15)))</formula>
    </cfRule>
    <cfRule type="containsText" dxfId="56" priority="28" operator="containsText" text="Paralizado a Reactivar">
      <formula>NOT(ISERROR(SEARCH("Paralizado a Reactivar",S15)))</formula>
    </cfRule>
    <cfRule type="containsText" dxfId="55" priority="29" operator="containsText" text="Paralizado">
      <formula>NOT(ISERROR(SEARCH("Paralizado",S15)))</formula>
    </cfRule>
    <cfRule type="containsText" dxfId="54" priority="30" operator="containsText" text="En Ejecución">
      <formula>NOT(ISERROR(SEARCH("En Ejecución",S15)))</formula>
    </cfRule>
  </conditionalFormatting>
  <conditionalFormatting sqref="R13:T13">
    <cfRule type="containsText" dxfId="47" priority="19" operator="containsText" text="adjudicado">
      <formula>NOT(ISERROR(SEARCH("adjudicado",R13)))</formula>
    </cfRule>
    <cfRule type="containsText" dxfId="46" priority="20" operator="containsText" text="A rescindir">
      <formula>NOT(ISERROR(SEARCH("A rescindir",R13)))</formula>
    </cfRule>
    <cfRule type="containsText" dxfId="45" priority="21" operator="containsText" text="Rescindido">
      <formula>NOT(ISERROR(SEARCH("Rescindido",R13)))</formula>
    </cfRule>
    <cfRule type="containsText" dxfId="44" priority="22" operator="containsText" text="Paralizado a Reactivar">
      <formula>NOT(ISERROR(SEARCH("Paralizado a Reactivar",R13)))</formula>
    </cfRule>
    <cfRule type="containsText" dxfId="43" priority="23" operator="containsText" text="Paralizado">
      <formula>NOT(ISERROR(SEARCH("Paralizado",R13)))</formula>
    </cfRule>
    <cfRule type="containsText" dxfId="42" priority="24" operator="containsText" text="En Ejecución">
      <formula>NOT(ISERROR(SEARCH("En Ejecución",R13)))</formula>
    </cfRule>
  </conditionalFormatting>
  <conditionalFormatting sqref="R21:Z21">
    <cfRule type="containsText" dxfId="35" priority="13" operator="containsText" text="adjudicado">
      <formula>NOT(ISERROR(SEARCH("adjudicado",R21)))</formula>
    </cfRule>
    <cfRule type="containsText" dxfId="34" priority="14" operator="containsText" text="A rescindir">
      <formula>NOT(ISERROR(SEARCH("A rescindir",R21)))</formula>
    </cfRule>
    <cfRule type="containsText" dxfId="33" priority="15" operator="containsText" text="Rescindido">
      <formula>NOT(ISERROR(SEARCH("Rescindido",R21)))</formula>
    </cfRule>
    <cfRule type="containsText" dxfId="32" priority="16" operator="containsText" text="Paralizado a Reactivar">
      <formula>NOT(ISERROR(SEARCH("Paralizado a Reactivar",R21)))</formula>
    </cfRule>
    <cfRule type="containsText" dxfId="31" priority="17" operator="containsText" text="Paralizado">
      <formula>NOT(ISERROR(SEARCH("Paralizado",R21)))</formula>
    </cfRule>
    <cfRule type="containsText" dxfId="30" priority="18" operator="containsText" text="En Ejecución">
      <formula>NOT(ISERROR(SEARCH("En Ejecución",R21)))</formula>
    </cfRule>
  </conditionalFormatting>
  <conditionalFormatting sqref="AB21">
    <cfRule type="containsText" dxfId="23" priority="7" operator="containsText" text="adjudicado">
      <formula>NOT(ISERROR(SEARCH("adjudicado",AB21)))</formula>
    </cfRule>
    <cfRule type="containsText" dxfId="22" priority="8" operator="containsText" text="A rescindir">
      <formula>NOT(ISERROR(SEARCH("A rescindir",AB21)))</formula>
    </cfRule>
    <cfRule type="containsText" dxfId="21" priority="9" operator="containsText" text="Rescindido">
      <formula>NOT(ISERROR(SEARCH("Rescindido",AB21)))</formula>
    </cfRule>
    <cfRule type="containsText" dxfId="20" priority="10" operator="containsText" text="Paralizado a Reactivar">
      <formula>NOT(ISERROR(SEARCH("Paralizado a Reactivar",AB21)))</formula>
    </cfRule>
    <cfRule type="containsText" dxfId="19" priority="11" operator="containsText" text="Paralizado">
      <formula>NOT(ISERROR(SEARCH("Paralizado",AB21)))</formula>
    </cfRule>
    <cfRule type="containsText" dxfId="18" priority="12" operator="containsText" text="En Ejecución">
      <formula>NOT(ISERROR(SEARCH("En Ejecución",AB21)))</formula>
    </cfRule>
  </conditionalFormatting>
  <conditionalFormatting sqref="AC21">
    <cfRule type="containsText" dxfId="11" priority="1" operator="containsText" text="adjudicado">
      <formula>NOT(ISERROR(SEARCH("adjudicado",AC21)))</formula>
    </cfRule>
    <cfRule type="containsText" dxfId="10" priority="2" operator="containsText" text="A rescindir">
      <formula>NOT(ISERROR(SEARCH("A rescindir",AC21)))</formula>
    </cfRule>
    <cfRule type="containsText" dxfId="9" priority="3" operator="containsText" text="Rescindido">
      <formula>NOT(ISERROR(SEARCH("Rescindido",AC21)))</formula>
    </cfRule>
    <cfRule type="containsText" dxfId="8" priority="4" operator="containsText" text="Paralizado a Reactivar">
      <formula>NOT(ISERROR(SEARCH("Paralizado a Reactivar",AC21)))</formula>
    </cfRule>
    <cfRule type="containsText" dxfId="7" priority="5" operator="containsText" text="Paralizado">
      <formula>NOT(ISERROR(SEARCH("Paralizado",AC21)))</formula>
    </cfRule>
    <cfRule type="containsText" dxfId="6" priority="6" operator="containsText" text="En Ejecución">
      <formula>NOT(ISERROR(SEARCH("En Ejecución",AC21)))</formula>
    </cfRule>
  </conditionalFormatting>
  <pageMargins left="0.70866141732283472" right="0.70866141732283472" top="0.55118110236220474" bottom="0.35433070866141736" header="0.31496062992125984" footer="0.31496062992125984"/>
  <pageSetup paperSize="14" scale="58" orientation="landscape" r:id="rId1"/>
  <ignoredErrors>
    <ignoredError sqref="T4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VIVIENDAS ECONOMICAS</vt:lpstr>
      <vt:lpstr>'VIVIENDAS ECONOMICAS'!Área_de_impresión</vt:lpstr>
      <vt:lpstr>'VIVIENDAS ECONOMICAS'!Títulos_a_imprimir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lleguizamon</dc:creator>
  <cp:lastModifiedBy>Mirtha Graciela Echeverria Valiente</cp:lastModifiedBy>
  <cp:lastPrinted>2020-07-14T13:25:02Z</cp:lastPrinted>
  <dcterms:created xsi:type="dcterms:W3CDTF">2013-09-23T12:47:31Z</dcterms:created>
  <dcterms:modified xsi:type="dcterms:W3CDTF">2020-07-28T14:14:59Z</dcterms:modified>
</cp:coreProperties>
</file>